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kkakyo\Desktop\2023決算\"/>
    </mc:Choice>
  </mc:AlternateContent>
  <xr:revisionPtr revIDLastSave="0" documentId="13_ncr:1_{C3BDF9CC-79DA-4131-9D49-D14B5010AC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21" i="1"/>
  <c r="C71" i="1" l="1"/>
  <c r="C21" i="1"/>
  <c r="C19" i="1"/>
  <c r="C17" i="1"/>
  <c r="C66" i="1" l="1"/>
  <c r="G69" i="1"/>
  <c r="G19" i="1" l="1"/>
  <c r="G46" i="1" l="1"/>
  <c r="G47" i="1"/>
  <c r="G48" i="1"/>
  <c r="G49" i="1"/>
  <c r="G50" i="1"/>
  <c r="G51" i="1"/>
  <c r="G52" i="1"/>
  <c r="G53" i="1"/>
  <c r="G54" i="1"/>
  <c r="G45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67" i="1"/>
  <c r="G64" i="1"/>
  <c r="G63" i="1"/>
  <c r="G62" i="1"/>
  <c r="G61" i="1"/>
  <c r="G60" i="1"/>
  <c r="G59" i="1"/>
  <c r="G58" i="1"/>
  <c r="G57" i="1"/>
  <c r="G42" i="1"/>
  <c r="G39" i="1"/>
  <c r="G38" i="1"/>
  <c r="G37" i="1"/>
  <c r="G36" i="1"/>
  <c r="G35" i="1"/>
  <c r="G34" i="1"/>
  <c r="G33" i="1"/>
  <c r="G32" i="1"/>
  <c r="G31" i="1"/>
  <c r="G30" i="1"/>
  <c r="G29" i="1"/>
  <c r="G28" i="1"/>
  <c r="G22" i="1"/>
  <c r="G17" i="1"/>
  <c r="G16" i="1"/>
  <c r="G13" i="1"/>
  <c r="G12" i="1"/>
  <c r="G11" i="1"/>
  <c r="G10" i="1"/>
  <c r="G9" i="1"/>
  <c r="G7" i="1"/>
  <c r="G6" i="1"/>
  <c r="E71" i="1" l="1"/>
  <c r="E66" i="1"/>
  <c r="E56" i="1"/>
  <c r="C56" i="1"/>
  <c r="E44" i="1"/>
  <c r="C44" i="1"/>
  <c r="C41" i="1"/>
  <c r="E27" i="1"/>
  <c r="C27" i="1"/>
  <c r="G21" i="1"/>
  <c r="E15" i="1"/>
  <c r="C15" i="1"/>
  <c r="C8" i="1"/>
  <c r="E5" i="1"/>
  <c r="C5" i="1"/>
  <c r="C24" i="1" s="1"/>
  <c r="D4" i="1"/>
  <c r="C26" i="1" l="1"/>
  <c r="D93" i="1" s="1"/>
  <c r="G44" i="1"/>
  <c r="G5" i="1"/>
  <c r="G15" i="1"/>
  <c r="G56" i="1"/>
  <c r="G71" i="1"/>
  <c r="G66" i="1"/>
  <c r="G8" i="1"/>
  <c r="G27" i="1"/>
  <c r="C4" i="1"/>
  <c r="E4" i="1"/>
  <c r="E26" i="1"/>
  <c r="D94" i="1" l="1"/>
  <c r="D95" i="1"/>
  <c r="G26" i="1"/>
  <c r="G4" i="1"/>
  <c r="E93" i="1"/>
  <c r="G93" i="1" s="1"/>
  <c r="E24" i="1"/>
  <c r="G24" i="1" s="1"/>
  <c r="F94" i="1" l="1"/>
  <c r="G94" i="1" s="1"/>
  <c r="F95" i="1"/>
  <c r="G95" i="1" s="1"/>
</calcChain>
</file>

<file path=xl/sharedStrings.xml><?xml version="1.0" encoding="utf-8"?>
<sst xmlns="http://schemas.openxmlformats.org/spreadsheetml/2006/main" count="106" uniqueCount="79">
  <si>
    <t>NPO法人食品保健科学情報交流協議会</t>
    <rPh sb="3" eb="5">
      <t>ホウジン</t>
    </rPh>
    <rPh sb="5" eb="7">
      <t>ショクヒン</t>
    </rPh>
    <rPh sb="7" eb="9">
      <t>ホケン</t>
    </rPh>
    <rPh sb="9" eb="11">
      <t>カガク</t>
    </rPh>
    <rPh sb="11" eb="13">
      <t>ジョウホウ</t>
    </rPh>
    <rPh sb="13" eb="15">
      <t>コウリュウ</t>
    </rPh>
    <rPh sb="15" eb="18">
      <t>キョウギカイ</t>
    </rPh>
    <phoneticPr fontId="4"/>
  </si>
  <si>
    <t>単位:円</t>
    <rPh sb="0" eb="2">
      <t>タンイ</t>
    </rPh>
    <rPh sb="3" eb="4">
      <t>エン</t>
    </rPh>
    <phoneticPr fontId="4"/>
  </si>
  <si>
    <t>科　　目</t>
    <rPh sb="0" eb="1">
      <t>カ</t>
    </rPh>
    <rPh sb="3" eb="4">
      <t>メ</t>
    </rPh>
    <phoneticPr fontId="4"/>
  </si>
  <si>
    <t>増減差額</t>
    <rPh sb="0" eb="2">
      <t>ゾウゲン</t>
    </rPh>
    <rPh sb="2" eb="4">
      <t>サガク</t>
    </rPh>
    <phoneticPr fontId="4"/>
  </si>
  <si>
    <t>備　　考</t>
    <rPh sb="0" eb="1">
      <t>ソナエ</t>
    </rPh>
    <rPh sb="3" eb="4">
      <t>コウ</t>
    </rPh>
    <phoneticPr fontId="4"/>
  </si>
  <si>
    <t>収　入</t>
    <rPh sb="0" eb="1">
      <t>オサム</t>
    </rPh>
    <rPh sb="2" eb="3">
      <t>イリ</t>
    </rPh>
    <phoneticPr fontId="4"/>
  </si>
  <si>
    <t>会費収入</t>
    <rPh sb="0" eb="2">
      <t>カイヒ</t>
    </rPh>
    <rPh sb="2" eb="4">
      <t>シュウニュウ</t>
    </rPh>
    <phoneticPr fontId="4"/>
  </si>
  <si>
    <t>正会員会費</t>
    <rPh sb="0" eb="3">
      <t>セイカイイン</t>
    </rPh>
    <rPh sb="3" eb="5">
      <t>カイヒ</t>
    </rPh>
    <phoneticPr fontId="4"/>
  </si>
  <si>
    <t>賛助会員会費</t>
    <rPh sb="0" eb="4">
      <t>サンジョカイイン</t>
    </rPh>
    <rPh sb="4" eb="6">
      <t>カイヒ</t>
    </rPh>
    <phoneticPr fontId="4"/>
  </si>
  <si>
    <t>事業収入</t>
    <rPh sb="0" eb="2">
      <t>ジギョウ</t>
    </rPh>
    <rPh sb="2" eb="4">
      <t>シュウニュウ</t>
    </rPh>
    <phoneticPr fontId="4"/>
  </si>
  <si>
    <t>情報提供技術指導事業</t>
    <rPh sb="0" eb="2">
      <t>ジョウホウ</t>
    </rPh>
    <rPh sb="2" eb="4">
      <t>テイキョウ</t>
    </rPh>
    <rPh sb="4" eb="6">
      <t>ギジュツ</t>
    </rPh>
    <rPh sb="6" eb="8">
      <t>シドウ</t>
    </rPh>
    <rPh sb="8" eb="10">
      <t>ジギョウ</t>
    </rPh>
    <phoneticPr fontId="4"/>
  </si>
  <si>
    <t>苦情相談事業</t>
    <rPh sb="0" eb="2">
      <t>クジョウ</t>
    </rPh>
    <rPh sb="2" eb="4">
      <t>ソウダン</t>
    </rPh>
    <rPh sb="4" eb="6">
      <t>ジギョウ</t>
    </rPh>
    <phoneticPr fontId="4"/>
  </si>
  <si>
    <t>学術交流事業</t>
    <rPh sb="0" eb="2">
      <t>ガクジュツ</t>
    </rPh>
    <rPh sb="2" eb="4">
      <t>コウリュウ</t>
    </rPh>
    <rPh sb="4" eb="6">
      <t>ジギョウ</t>
    </rPh>
    <phoneticPr fontId="4"/>
  </si>
  <si>
    <t>調査研究事業</t>
    <rPh sb="0" eb="2">
      <t>チョウサ</t>
    </rPh>
    <rPh sb="2" eb="4">
      <t>ケンキュウ</t>
    </rPh>
    <rPh sb="4" eb="6">
      <t>ジギョウ</t>
    </rPh>
    <phoneticPr fontId="4"/>
  </si>
  <si>
    <t>基盤整備事業</t>
    <rPh sb="0" eb="2">
      <t>キバン</t>
    </rPh>
    <rPh sb="2" eb="4">
      <t>セイビ</t>
    </rPh>
    <rPh sb="4" eb="6">
      <t>ジギョウ</t>
    </rPh>
    <phoneticPr fontId="4"/>
  </si>
  <si>
    <t>管理費収入</t>
    <rPh sb="0" eb="3">
      <t>カンリヒ</t>
    </rPh>
    <rPh sb="3" eb="5">
      <t>シュウニュウ</t>
    </rPh>
    <phoneticPr fontId="4"/>
  </si>
  <si>
    <t>寄付</t>
    <rPh sb="0" eb="2">
      <t>キフ</t>
    </rPh>
    <phoneticPr fontId="4"/>
  </si>
  <si>
    <t>利息</t>
    <rPh sb="0" eb="2">
      <t>リソク</t>
    </rPh>
    <phoneticPr fontId="4"/>
  </si>
  <si>
    <t>前期繰越</t>
    <rPh sb="0" eb="2">
      <t>ゼンキ</t>
    </rPh>
    <rPh sb="2" eb="4">
      <t>クリコシ</t>
    </rPh>
    <phoneticPr fontId="4"/>
  </si>
  <si>
    <t>普通預金</t>
    <rPh sb="0" eb="2">
      <t>フツウ</t>
    </rPh>
    <rPh sb="2" eb="4">
      <t>ヨキン</t>
    </rPh>
    <phoneticPr fontId="4"/>
  </si>
  <si>
    <t>収　入　合　計</t>
    <rPh sb="0" eb="1">
      <t>オサム</t>
    </rPh>
    <rPh sb="2" eb="3">
      <t>イリ</t>
    </rPh>
    <rPh sb="4" eb="5">
      <t>ゴウ</t>
    </rPh>
    <rPh sb="6" eb="7">
      <t>ケイ</t>
    </rPh>
    <phoneticPr fontId="4"/>
  </si>
  <si>
    <t>支  出</t>
    <rPh sb="0" eb="1">
      <t>ササ</t>
    </rPh>
    <rPh sb="3" eb="4">
      <t>デ</t>
    </rPh>
    <phoneticPr fontId="4"/>
  </si>
  <si>
    <t>事業費</t>
    <rPh sb="0" eb="3">
      <t>ジギョウヒ</t>
    </rPh>
    <phoneticPr fontId="4"/>
  </si>
  <si>
    <t>情報提供技術指導等事業</t>
    <rPh sb="0" eb="2">
      <t>ジョウホウ</t>
    </rPh>
    <rPh sb="2" eb="4">
      <t>テイキョウ</t>
    </rPh>
    <rPh sb="4" eb="6">
      <t>ギジュツ</t>
    </rPh>
    <rPh sb="6" eb="8">
      <t>シドウ</t>
    </rPh>
    <rPh sb="8" eb="9">
      <t>トウ</t>
    </rPh>
    <rPh sb="9" eb="11">
      <t>ジギョウ</t>
    </rPh>
    <phoneticPr fontId="4"/>
  </si>
  <si>
    <t>会員研修会</t>
    <rPh sb="0" eb="2">
      <t>カイイン</t>
    </rPh>
    <rPh sb="2" eb="5">
      <t>ケンシュウカイ</t>
    </rPh>
    <phoneticPr fontId="4"/>
  </si>
  <si>
    <t>講師料</t>
    <rPh sb="0" eb="3">
      <t>コウシリョウ</t>
    </rPh>
    <phoneticPr fontId="4"/>
  </si>
  <si>
    <t>賃金・アルバイト料</t>
    <rPh sb="0" eb="2">
      <t>チンギン</t>
    </rPh>
    <rPh sb="8" eb="9">
      <t>リョウ</t>
    </rPh>
    <phoneticPr fontId="4"/>
  </si>
  <si>
    <t>原稿料</t>
    <rPh sb="0" eb="3">
      <t>ゲンコウリョウ</t>
    </rPh>
    <phoneticPr fontId="4"/>
  </si>
  <si>
    <t>資料作成</t>
    <rPh sb="0" eb="2">
      <t>シリョウ</t>
    </rPh>
    <rPh sb="2" eb="4">
      <t>サクセイ</t>
    </rPh>
    <phoneticPr fontId="4"/>
  </si>
  <si>
    <t>交通費</t>
    <rPh sb="0" eb="3">
      <t>コウツウヒ</t>
    </rPh>
    <phoneticPr fontId="4"/>
  </si>
  <si>
    <t>会場借料設営費等</t>
    <rPh sb="0" eb="2">
      <t>カイジョウ</t>
    </rPh>
    <rPh sb="2" eb="4">
      <t>シャクリョウ</t>
    </rPh>
    <rPh sb="4" eb="6">
      <t>セツエイ</t>
    </rPh>
    <rPh sb="6" eb="7">
      <t>ヒ</t>
    </rPh>
    <rPh sb="7" eb="8">
      <t>トウ</t>
    </rPh>
    <phoneticPr fontId="4"/>
  </si>
  <si>
    <t>会議費</t>
    <rPh sb="0" eb="3">
      <t>カイギヒ</t>
    </rPh>
    <phoneticPr fontId="4"/>
  </si>
  <si>
    <t>印刷製本費</t>
    <rPh sb="0" eb="2">
      <t>インサツ</t>
    </rPh>
    <rPh sb="2" eb="4">
      <t>セイホン</t>
    </rPh>
    <rPh sb="4" eb="5">
      <t>ヒ</t>
    </rPh>
    <phoneticPr fontId="4"/>
  </si>
  <si>
    <t>郵便宅配料</t>
    <rPh sb="0" eb="2">
      <t>ユウビン</t>
    </rPh>
    <rPh sb="2" eb="4">
      <t>タクハイ</t>
    </rPh>
    <rPh sb="4" eb="5">
      <t>リョウ</t>
    </rPh>
    <phoneticPr fontId="4"/>
  </si>
  <si>
    <t>消耗品費</t>
    <rPh sb="0" eb="2">
      <t>ショウモウ</t>
    </rPh>
    <rPh sb="2" eb="3">
      <t>ヒン</t>
    </rPh>
    <rPh sb="3" eb="4">
      <t>ヒ</t>
    </rPh>
    <phoneticPr fontId="4"/>
  </si>
  <si>
    <t>雑費</t>
    <rPh sb="0" eb="2">
      <t>ザッピ</t>
    </rPh>
    <phoneticPr fontId="4"/>
  </si>
  <si>
    <t>振込手数料</t>
    <rPh sb="0" eb="2">
      <t>フリコミ</t>
    </rPh>
    <rPh sb="2" eb="5">
      <t>テスウリョウ</t>
    </rPh>
    <phoneticPr fontId="4"/>
  </si>
  <si>
    <t>振込み手数料</t>
    <rPh sb="0" eb="2">
      <t>フリコ</t>
    </rPh>
    <rPh sb="3" eb="6">
      <t>テスウリョウ</t>
    </rPh>
    <phoneticPr fontId="4"/>
  </si>
  <si>
    <t>人件費</t>
    <rPh sb="0" eb="3">
      <t>ジンケンヒ</t>
    </rPh>
    <phoneticPr fontId="4"/>
  </si>
  <si>
    <t>事務経費</t>
    <rPh sb="0" eb="2">
      <t>ジム</t>
    </rPh>
    <rPh sb="2" eb="4">
      <t>ケイヒ</t>
    </rPh>
    <phoneticPr fontId="4"/>
  </si>
  <si>
    <t>アンケート調査費</t>
    <rPh sb="5" eb="7">
      <t>チョウサ</t>
    </rPh>
    <rPh sb="7" eb="8">
      <t>ヒ</t>
    </rPh>
    <phoneticPr fontId="4"/>
  </si>
  <si>
    <t>管理費</t>
    <rPh sb="0" eb="3">
      <t>カンリヒ</t>
    </rPh>
    <phoneticPr fontId="4"/>
  </si>
  <si>
    <t>交通費・旅費</t>
    <rPh sb="0" eb="3">
      <t>コウツウヒ</t>
    </rPh>
    <rPh sb="4" eb="6">
      <t>リョヒ</t>
    </rPh>
    <phoneticPr fontId="4"/>
  </si>
  <si>
    <t>会議費</t>
    <rPh sb="0" eb="2">
      <t>カイギ</t>
    </rPh>
    <rPh sb="2" eb="3">
      <t>ヒ</t>
    </rPh>
    <phoneticPr fontId="4"/>
  </si>
  <si>
    <t>会場・設備借料</t>
    <rPh sb="0" eb="2">
      <t>カイジョウ</t>
    </rPh>
    <rPh sb="3" eb="5">
      <t>セツビ</t>
    </rPh>
    <rPh sb="5" eb="7">
      <t>シャクリョウ</t>
    </rPh>
    <phoneticPr fontId="4"/>
  </si>
  <si>
    <t>家賃・管理費</t>
    <rPh sb="0" eb="2">
      <t>ヤチン</t>
    </rPh>
    <rPh sb="3" eb="6">
      <t>カンリヒ</t>
    </rPh>
    <phoneticPr fontId="4"/>
  </si>
  <si>
    <t>通信費</t>
    <rPh sb="0" eb="3">
      <t>ツウシンヒ</t>
    </rPh>
    <phoneticPr fontId="4"/>
  </si>
  <si>
    <t>リース料</t>
    <rPh sb="3" eb="4">
      <t>リョウ</t>
    </rPh>
    <phoneticPr fontId="4"/>
  </si>
  <si>
    <t>資料作成費</t>
    <rPh sb="0" eb="2">
      <t>シリョウ</t>
    </rPh>
    <rPh sb="2" eb="4">
      <t>サクセイ</t>
    </rPh>
    <rPh sb="4" eb="5">
      <t>ヒ</t>
    </rPh>
    <phoneticPr fontId="4"/>
  </si>
  <si>
    <t>備品・図書購入費</t>
    <rPh sb="0" eb="2">
      <t>ビヒン</t>
    </rPh>
    <rPh sb="3" eb="5">
      <t>トショ</t>
    </rPh>
    <rPh sb="5" eb="8">
      <t>コウニュウヒ</t>
    </rPh>
    <phoneticPr fontId="4"/>
  </si>
  <si>
    <t>情報収集費</t>
    <rPh sb="0" eb="2">
      <t>ジョウホウ</t>
    </rPh>
    <rPh sb="2" eb="4">
      <t>シュウシュウ</t>
    </rPh>
    <rPh sb="4" eb="5">
      <t>ヒ</t>
    </rPh>
    <phoneticPr fontId="4"/>
  </si>
  <si>
    <t>学会・研究参加費</t>
    <rPh sb="0" eb="2">
      <t>ガッカイ</t>
    </rPh>
    <rPh sb="3" eb="5">
      <t>ケンキュウ</t>
    </rPh>
    <rPh sb="5" eb="8">
      <t>サンカヒ</t>
    </rPh>
    <phoneticPr fontId="4"/>
  </si>
  <si>
    <t>水道・光熱費</t>
    <rPh sb="0" eb="2">
      <t>スイドウ</t>
    </rPh>
    <rPh sb="3" eb="5">
      <t>コウネツ</t>
    </rPh>
    <rPh sb="5" eb="6">
      <t>ヒ</t>
    </rPh>
    <phoneticPr fontId="4"/>
  </si>
  <si>
    <t>慶弔費</t>
    <rPh sb="0" eb="2">
      <t>ケイチョウ</t>
    </rPh>
    <rPh sb="2" eb="3">
      <t>ヒ</t>
    </rPh>
    <phoneticPr fontId="4"/>
  </si>
  <si>
    <t>租税公課</t>
    <rPh sb="0" eb="2">
      <t>ソゼイ</t>
    </rPh>
    <rPh sb="2" eb="4">
      <t>コウカ</t>
    </rPh>
    <phoneticPr fontId="4"/>
  </si>
  <si>
    <t>予備費</t>
    <rPh sb="0" eb="3">
      <t>ヨビヒ</t>
    </rPh>
    <phoneticPr fontId="4"/>
  </si>
  <si>
    <t>支　出　合　計</t>
    <rPh sb="0" eb="1">
      <t>ササ</t>
    </rPh>
    <rPh sb="2" eb="3">
      <t>デ</t>
    </rPh>
    <rPh sb="4" eb="5">
      <t>ゴウ</t>
    </rPh>
    <rPh sb="6" eb="7">
      <t>ケイ</t>
    </rPh>
    <phoneticPr fontId="4"/>
  </si>
  <si>
    <t>当期収 支 差 額</t>
    <rPh sb="0" eb="2">
      <t>トウキ</t>
    </rPh>
    <rPh sb="2" eb="3">
      <t>オサム</t>
    </rPh>
    <rPh sb="4" eb="5">
      <t>ササ</t>
    </rPh>
    <rPh sb="6" eb="7">
      <t>サ</t>
    </rPh>
    <rPh sb="8" eb="9">
      <t>ガク</t>
    </rPh>
    <phoneticPr fontId="4"/>
  </si>
  <si>
    <t>次期繰越収支差額</t>
    <rPh sb="0" eb="2">
      <t>ジキ</t>
    </rPh>
    <rPh sb="2" eb="3">
      <t>ク</t>
    </rPh>
    <rPh sb="3" eb="4">
      <t>コ</t>
    </rPh>
    <rPh sb="4" eb="6">
      <t>シュウシ</t>
    </rPh>
    <rPh sb="6" eb="8">
      <t>サガク</t>
    </rPh>
    <phoneticPr fontId="4"/>
  </si>
  <si>
    <t>ワークショップ（勉強会）</t>
    <rPh sb="8" eb="11">
      <t>ベンキョウカイ</t>
    </rPh>
    <phoneticPr fontId="4"/>
  </si>
  <si>
    <t>パソコンメンテナンス料</t>
    <rPh sb="10" eb="11">
      <t>リョウ</t>
    </rPh>
    <phoneticPr fontId="4"/>
  </si>
  <si>
    <t>Zoomアプリ購入代金</t>
    <rPh sb="7" eb="11">
      <t>コウニュウダイキン</t>
    </rPh>
    <phoneticPr fontId="1"/>
  </si>
  <si>
    <t>令和4年度　　決算</t>
    <rPh sb="0" eb="1">
      <t>レイ</t>
    </rPh>
    <rPh sb="1" eb="2">
      <t>ワ</t>
    </rPh>
    <rPh sb="3" eb="5">
      <t>ネンド</t>
    </rPh>
    <rPh sb="7" eb="9">
      <t>ケッサン</t>
    </rPh>
    <phoneticPr fontId="4"/>
  </si>
  <si>
    <t>令和5年度予算案</t>
    <rPh sb="0" eb="1">
      <t>レイ</t>
    </rPh>
    <rPh sb="1" eb="2">
      <t>ワ</t>
    </rPh>
    <rPh sb="3" eb="5">
      <t>ネンド</t>
    </rPh>
    <rPh sb="5" eb="7">
      <t>ヨサン</t>
    </rPh>
    <rPh sb="7" eb="8">
      <t>アン</t>
    </rPh>
    <phoneticPr fontId="4"/>
  </si>
  <si>
    <t>100名分</t>
    <rPh sb="3" eb="4">
      <t>メイ</t>
    </rPh>
    <rPh sb="4" eb="5">
      <t>ブン</t>
    </rPh>
    <phoneticPr fontId="3"/>
  </si>
  <si>
    <t>ワークショップ経費(会議費)</t>
    <rPh sb="0" eb="14">
      <t>カイギヒ</t>
    </rPh>
    <phoneticPr fontId="2"/>
  </si>
  <si>
    <t>DVD代</t>
    <rPh sb="3" eb="4">
      <t>ダイ</t>
    </rPh>
    <phoneticPr fontId="3"/>
  </si>
  <si>
    <t>役員改変によるゴム印制作</t>
    <rPh sb="0" eb="4">
      <t>ヤクインカイヘン</t>
    </rPh>
    <rPh sb="9" eb="10">
      <t>イン</t>
    </rPh>
    <rPh sb="10" eb="12">
      <t>セイサク</t>
    </rPh>
    <phoneticPr fontId="3"/>
  </si>
  <si>
    <t>DVD送付</t>
    <rPh sb="3" eb="5">
      <t>ソウフ</t>
    </rPh>
    <phoneticPr fontId="3"/>
  </si>
  <si>
    <t>決算が0円なのは前年度に計上済みのため</t>
    <rPh sb="0" eb="2">
      <t>ケッサン</t>
    </rPh>
    <rPh sb="4" eb="5">
      <t>エン</t>
    </rPh>
    <rPh sb="8" eb="11">
      <t>ゼンネンド</t>
    </rPh>
    <rPh sb="12" eb="14">
      <t>ケイジョウ</t>
    </rPh>
    <rPh sb="14" eb="15">
      <t>ズ</t>
    </rPh>
    <phoneticPr fontId="3"/>
  </si>
  <si>
    <t>公開講演会</t>
    <rPh sb="0" eb="2">
      <t>コウカイ</t>
    </rPh>
    <rPh sb="2" eb="5">
      <t>コウエンカイ</t>
    </rPh>
    <phoneticPr fontId="4"/>
  </si>
  <si>
    <t>郵券代</t>
    <rPh sb="0" eb="3">
      <t>ユウケンダイ</t>
    </rPh>
    <phoneticPr fontId="3"/>
  </si>
  <si>
    <t>コピー代</t>
    <rPh sb="3" eb="4">
      <t>ダイ</t>
    </rPh>
    <phoneticPr fontId="3"/>
  </si>
  <si>
    <t>50名分（参加者平均）</t>
    <rPh sb="2" eb="3">
      <t>メイ</t>
    </rPh>
    <rPh sb="3" eb="4">
      <t>ブン</t>
    </rPh>
    <rPh sb="5" eb="10">
      <t>サンカシャヘイキン</t>
    </rPh>
    <phoneticPr fontId="3"/>
  </si>
  <si>
    <t>50名分（参加者平均）</t>
    <rPh sb="2" eb="3">
      <t>メイ</t>
    </rPh>
    <rPh sb="3" eb="4">
      <t>ブン</t>
    </rPh>
    <phoneticPr fontId="3"/>
  </si>
  <si>
    <t>「わかりやすい食品衛生の手引」の受託による原稿料600,000円（見込み）
25名分（一般参加者分）</t>
    <rPh sb="49" eb="50">
      <t>エンミコメイブンイッパンサンカシャブン</t>
    </rPh>
    <phoneticPr fontId="3"/>
  </si>
  <si>
    <t>わかりやすい食品衛生の手引き　原稿料支払い</t>
    <rPh sb="6" eb="10">
      <t>ショクヒンエイセイ</t>
    </rPh>
    <rPh sb="11" eb="13">
      <t>テビ</t>
    </rPh>
    <rPh sb="15" eb="18">
      <t>ゲンコウリョウ</t>
    </rPh>
    <rPh sb="18" eb="20">
      <t>シハラ</t>
    </rPh>
    <phoneticPr fontId="1"/>
  </si>
  <si>
    <t>封筒代35,500円・紙代10,000円含む</t>
    <rPh sb="0" eb="2">
      <t>フウトウ</t>
    </rPh>
    <rPh sb="2" eb="3">
      <t>ダイ</t>
    </rPh>
    <rPh sb="9" eb="10">
      <t>エン</t>
    </rPh>
    <rPh sb="11" eb="12">
      <t>カミ</t>
    </rPh>
    <rPh sb="12" eb="13">
      <t>ダイ</t>
    </rPh>
    <rPh sb="19" eb="20">
      <t>エン</t>
    </rPh>
    <rPh sb="20" eb="21">
      <t>フク</t>
    </rPh>
    <phoneticPr fontId="3"/>
  </si>
  <si>
    <t>令和5年度予算案（令和5年４月１日～令和6年３月３１日）案（最終）</t>
    <rPh sb="28" eb="29">
      <t>アン</t>
    </rPh>
    <rPh sb="30" eb="32">
      <t>サイシュウ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</si>
</sst>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9" tint="-0.49998474074526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color theme="9" tint="-0.499984740745262"/>
      <name val="ＭＳ 明朝"/>
      <family val="1"/>
      <charset val="128"/>
    </font>
    <font>
      <b/>
      <sz val="14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  <font>
      <b/>
      <sz val="12"/>
      <color indexed="10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sz val="12"/>
      <color rgb="FF00B050"/>
      <name val="BIZ UDPゴシック"/>
      <family val="3"/>
      <charset val="128"/>
    </font>
    <font>
      <sz val="12"/>
      <color rgb="FF0000FF"/>
      <name val="BIZ UDPゴシック"/>
      <family val="3"/>
      <charset val="128"/>
    </font>
    <font>
      <sz val="14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6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b/>
      <u/>
      <sz val="18"/>
      <name val="BIZ UDPゴシック"/>
      <family val="3"/>
      <charset val="128"/>
    </font>
    <font>
      <b/>
      <sz val="16"/>
      <name val="BIZ UDPゴシック"/>
      <family val="3"/>
      <charset val="128"/>
    </font>
    <font>
      <sz val="18"/>
      <name val="BIZ UDPゴシック"/>
      <family val="3"/>
      <charset val="128"/>
    </font>
    <font>
      <sz val="18"/>
      <color theme="1"/>
      <name val="游ゴシック"/>
      <family val="2"/>
      <charset val="128"/>
      <scheme val="minor"/>
    </font>
    <font>
      <sz val="20"/>
      <color theme="1"/>
      <name val="BIZ UDPゴシック"/>
      <family val="3"/>
      <charset val="128"/>
    </font>
    <font>
      <sz val="1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176" fontId="6" fillId="0" borderId="0" xfId="0" applyNumberFormat="1" applyFont="1">
      <alignment vertical="center"/>
    </xf>
    <xf numFmtId="176" fontId="7" fillId="0" borderId="0" xfId="0" applyNumberFormat="1" applyFont="1">
      <alignment vertical="center"/>
    </xf>
    <xf numFmtId="176" fontId="6" fillId="0" borderId="0" xfId="0" applyNumberFormat="1" applyFont="1" applyAlignment="1">
      <alignment vertical="center" wrapText="1"/>
    </xf>
    <xf numFmtId="0" fontId="8" fillId="0" borderId="0" xfId="0" applyFont="1">
      <alignment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176" fontId="9" fillId="0" borderId="15" xfId="0" applyNumberFormat="1" applyFont="1" applyBorder="1">
      <alignment vertical="center"/>
    </xf>
    <xf numFmtId="176" fontId="9" fillId="0" borderId="16" xfId="0" applyNumberFormat="1" applyFont="1" applyBorder="1">
      <alignment vertical="center"/>
    </xf>
    <xf numFmtId="176" fontId="9" fillId="0" borderId="19" xfId="0" applyNumberFormat="1" applyFont="1" applyBorder="1">
      <alignment vertical="center"/>
    </xf>
    <xf numFmtId="176" fontId="9" fillId="0" borderId="20" xfId="0" applyNumberFormat="1" applyFont="1" applyBorder="1">
      <alignment vertical="center"/>
    </xf>
    <xf numFmtId="176" fontId="9" fillId="0" borderId="19" xfId="0" applyNumberFormat="1" applyFont="1" applyBorder="1" applyAlignment="1">
      <alignment horizontal="right" vertical="center"/>
    </xf>
    <xf numFmtId="176" fontId="9" fillId="0" borderId="20" xfId="0" applyNumberFormat="1" applyFont="1" applyBorder="1" applyAlignment="1">
      <alignment horizontal="right" vertical="center"/>
    </xf>
    <xf numFmtId="176" fontId="9" fillId="0" borderId="25" xfId="0" applyNumberFormat="1" applyFont="1" applyBorder="1">
      <alignment vertical="center"/>
    </xf>
    <xf numFmtId="176" fontId="9" fillId="0" borderId="26" xfId="0" applyNumberFormat="1" applyFont="1" applyBorder="1">
      <alignment vertical="center"/>
    </xf>
    <xf numFmtId="176" fontId="10" fillId="0" borderId="12" xfId="0" applyNumberFormat="1" applyFont="1" applyBorder="1">
      <alignment vertical="center"/>
    </xf>
    <xf numFmtId="176" fontId="10" fillId="0" borderId="10" xfId="0" applyNumberFormat="1" applyFont="1" applyBorder="1">
      <alignment vertical="center"/>
    </xf>
    <xf numFmtId="176" fontId="10" fillId="0" borderId="19" xfId="0" applyNumberFormat="1" applyFont="1" applyBorder="1">
      <alignment vertical="center"/>
    </xf>
    <xf numFmtId="176" fontId="14" fillId="0" borderId="19" xfId="0" applyNumberFormat="1" applyFont="1" applyBorder="1">
      <alignment vertical="center"/>
    </xf>
    <xf numFmtId="176" fontId="10" fillId="0" borderId="15" xfId="0" applyNumberFormat="1" applyFont="1" applyBorder="1">
      <alignment vertical="center"/>
    </xf>
    <xf numFmtId="176" fontId="10" fillId="0" borderId="20" xfId="0" applyNumberFormat="1" applyFont="1" applyBorder="1">
      <alignment vertical="center"/>
    </xf>
    <xf numFmtId="176" fontId="9" fillId="0" borderId="33" xfId="0" applyNumberFormat="1" applyFont="1" applyBorder="1">
      <alignment vertical="center"/>
    </xf>
    <xf numFmtId="176" fontId="9" fillId="0" borderId="22" xfId="0" applyNumberFormat="1" applyFont="1" applyBorder="1">
      <alignment vertical="center"/>
    </xf>
    <xf numFmtId="176" fontId="9" fillId="0" borderId="19" xfId="0" applyNumberFormat="1" applyFont="1" applyBorder="1" applyAlignment="1">
      <alignment horizontal="left" vertical="center"/>
    </xf>
    <xf numFmtId="176" fontId="15" fillId="0" borderId="25" xfId="0" applyNumberFormat="1" applyFont="1" applyBorder="1">
      <alignment vertical="center"/>
    </xf>
    <xf numFmtId="176" fontId="10" fillId="0" borderId="11" xfId="0" applyNumberFormat="1" applyFont="1" applyBorder="1" applyAlignment="1">
      <alignment vertical="center" wrapText="1"/>
    </xf>
    <xf numFmtId="176" fontId="9" fillId="0" borderId="21" xfId="0" applyNumberFormat="1" applyFont="1" applyBorder="1" applyAlignment="1">
      <alignment vertical="center" wrapText="1"/>
    </xf>
    <xf numFmtId="38" fontId="9" fillId="0" borderId="21" xfId="1" applyFont="1" applyBorder="1" applyAlignment="1">
      <alignment vertical="center" wrapText="1"/>
    </xf>
    <xf numFmtId="176" fontId="16" fillId="0" borderId="21" xfId="0" applyNumberFormat="1" applyFont="1" applyBorder="1" applyAlignment="1">
      <alignment vertical="center" wrapText="1"/>
    </xf>
    <xf numFmtId="176" fontId="9" fillId="0" borderId="27" xfId="0" applyNumberFormat="1" applyFont="1" applyBorder="1" applyAlignment="1">
      <alignment vertical="center" wrapText="1"/>
    </xf>
    <xf numFmtId="176" fontId="17" fillId="0" borderId="28" xfId="0" applyNumberFormat="1" applyFont="1" applyBorder="1" applyAlignment="1">
      <alignment vertical="center" wrapText="1"/>
    </xf>
    <xf numFmtId="176" fontId="10" fillId="0" borderId="27" xfId="0" applyNumberFormat="1" applyFont="1" applyBorder="1" applyAlignment="1">
      <alignment vertical="center" wrapText="1"/>
    </xf>
    <xf numFmtId="176" fontId="10" fillId="0" borderId="30" xfId="0" applyNumberFormat="1" applyFont="1" applyBorder="1" applyAlignment="1">
      <alignment vertical="center" wrapText="1"/>
    </xf>
    <xf numFmtId="176" fontId="9" fillId="0" borderId="31" xfId="0" applyNumberFormat="1" applyFont="1" applyBorder="1" applyAlignment="1">
      <alignment vertical="center" wrapText="1"/>
    </xf>
    <xf numFmtId="176" fontId="16" fillId="0" borderId="31" xfId="0" applyNumberFormat="1" applyFont="1" applyBorder="1" applyAlignment="1">
      <alignment vertical="center" wrapText="1"/>
    </xf>
    <xf numFmtId="176" fontId="9" fillId="0" borderId="32" xfId="0" applyNumberFormat="1" applyFont="1" applyBorder="1" applyAlignment="1">
      <alignment vertical="center" wrapText="1"/>
    </xf>
    <xf numFmtId="176" fontId="10" fillId="0" borderId="31" xfId="0" applyNumberFormat="1" applyFont="1" applyBorder="1" applyAlignment="1">
      <alignment vertical="center" wrapText="1"/>
    </xf>
    <xf numFmtId="176" fontId="9" fillId="0" borderId="28" xfId="0" applyNumberFormat="1" applyFont="1" applyBorder="1" applyAlignment="1">
      <alignment vertical="center" wrapText="1"/>
    </xf>
    <xf numFmtId="176" fontId="18" fillId="0" borderId="21" xfId="0" applyNumberFormat="1" applyFont="1" applyBorder="1" applyAlignment="1">
      <alignment vertical="center" wrapText="1"/>
    </xf>
    <xf numFmtId="176" fontId="10" fillId="0" borderId="21" xfId="0" applyNumberFormat="1" applyFont="1" applyBorder="1" applyAlignment="1">
      <alignment vertical="center" wrapText="1"/>
    </xf>
    <xf numFmtId="176" fontId="10" fillId="0" borderId="34" xfId="0" applyNumberFormat="1" applyFont="1" applyBorder="1" applyAlignment="1">
      <alignment vertical="center" wrapText="1"/>
    </xf>
    <xf numFmtId="176" fontId="10" fillId="0" borderId="35" xfId="0" applyNumberFormat="1" applyFont="1" applyBorder="1" applyAlignment="1">
      <alignment vertical="center" wrapText="1"/>
    </xf>
    <xf numFmtId="0" fontId="19" fillId="0" borderId="17" xfId="0" applyFont="1" applyBorder="1">
      <alignment vertical="center"/>
    </xf>
    <xf numFmtId="0" fontId="19" fillId="0" borderId="17" xfId="0" applyFont="1" applyBorder="1" applyAlignment="1">
      <alignment horizontal="left" vertical="center"/>
    </xf>
    <xf numFmtId="0" fontId="19" fillId="0" borderId="14" xfId="0" applyFont="1" applyBorder="1">
      <alignment vertical="center"/>
    </xf>
    <xf numFmtId="0" fontId="19" fillId="0" borderId="18" xfId="0" applyFont="1" applyBorder="1">
      <alignment vertical="center"/>
    </xf>
    <xf numFmtId="0" fontId="19" fillId="0" borderId="18" xfId="0" applyFont="1" applyBorder="1" applyAlignment="1">
      <alignment horizontal="left" vertical="center"/>
    </xf>
    <xf numFmtId="0" fontId="19" fillId="0" borderId="24" xfId="0" applyFont="1" applyBorder="1" applyAlignment="1">
      <alignment horizontal="left" vertical="center"/>
    </xf>
    <xf numFmtId="0" fontId="23" fillId="0" borderId="7" xfId="0" applyFont="1" applyBorder="1">
      <alignment vertical="center"/>
    </xf>
    <xf numFmtId="0" fontId="21" fillId="0" borderId="13" xfId="0" applyFont="1" applyBorder="1">
      <alignment vertical="center"/>
    </xf>
    <xf numFmtId="0" fontId="21" fillId="0" borderId="17" xfId="0" applyFont="1" applyBorder="1">
      <alignment vertical="center"/>
    </xf>
    <xf numFmtId="0" fontId="21" fillId="0" borderId="23" xfId="0" applyFont="1" applyBorder="1">
      <alignment vertical="center"/>
    </xf>
    <xf numFmtId="0" fontId="19" fillId="0" borderId="18" xfId="0" applyFont="1" applyBorder="1" applyAlignment="1">
      <alignment horizontal="left" vertical="center" indent="1"/>
    </xf>
    <xf numFmtId="0" fontId="20" fillId="0" borderId="18" xfId="0" applyFont="1" applyBorder="1" applyAlignment="1">
      <alignment horizontal="left" vertical="center" indent="1"/>
    </xf>
    <xf numFmtId="176" fontId="19" fillId="0" borderId="20" xfId="0" applyNumberFormat="1" applyFont="1" applyBorder="1" applyAlignment="1">
      <alignment horizontal="left" vertical="center" indent="1"/>
    </xf>
    <xf numFmtId="176" fontId="19" fillId="0" borderId="18" xfId="0" applyNumberFormat="1" applyFont="1" applyBorder="1" applyAlignment="1">
      <alignment horizontal="left" vertical="center" indent="1"/>
    </xf>
    <xf numFmtId="176" fontId="9" fillId="0" borderId="16" xfId="0" applyNumberFormat="1" applyFont="1" applyBorder="1" applyAlignment="1">
      <alignment horizontal="left" vertical="center"/>
    </xf>
    <xf numFmtId="0" fontId="9" fillId="0" borderId="11" xfId="0" applyFont="1" applyBorder="1" applyAlignment="1">
      <alignment vertical="center" wrapText="1"/>
    </xf>
    <xf numFmtId="176" fontId="9" fillId="0" borderId="10" xfId="0" applyNumberFormat="1" applyFont="1" applyBorder="1">
      <alignment vertical="center"/>
    </xf>
    <xf numFmtId="176" fontId="9" fillId="0" borderId="10" xfId="0" applyNumberFormat="1" applyFont="1" applyBorder="1" applyAlignment="1">
      <alignment horizontal="left" vertical="center"/>
    </xf>
    <xf numFmtId="176" fontId="9" fillId="0" borderId="16" xfId="0" applyNumberFormat="1" applyFont="1" applyBorder="1" applyAlignment="1">
      <alignment horizontal="right" vertical="center"/>
    </xf>
    <xf numFmtId="176" fontId="9" fillId="0" borderId="20" xfId="0" applyNumberFormat="1" applyFont="1" applyBorder="1" applyAlignment="1">
      <alignment horizontal="left" vertical="center"/>
    </xf>
    <xf numFmtId="176" fontId="10" fillId="0" borderId="29" xfId="0" applyNumberFormat="1" applyFont="1" applyBorder="1">
      <alignment vertical="center"/>
    </xf>
    <xf numFmtId="176" fontId="10" fillId="0" borderId="26" xfId="0" applyNumberFormat="1" applyFont="1" applyBorder="1">
      <alignment vertical="center"/>
    </xf>
    <xf numFmtId="176" fontId="12" fillId="0" borderId="4" xfId="0" applyNumberFormat="1" applyFont="1" applyBorder="1" applyAlignment="1">
      <alignment horizontal="center" vertical="center"/>
    </xf>
    <xf numFmtId="176" fontId="12" fillId="0" borderId="5" xfId="0" applyNumberFormat="1" applyFont="1" applyBorder="1" applyAlignment="1">
      <alignment horizontal="center" vertical="center"/>
    </xf>
    <xf numFmtId="176" fontId="10" fillId="0" borderId="4" xfId="0" applyNumberFormat="1" applyFont="1" applyBorder="1" applyAlignment="1">
      <alignment horizontal="center" vertical="center"/>
    </xf>
    <xf numFmtId="176" fontId="10" fillId="0" borderId="26" xfId="0" applyNumberFormat="1" applyFont="1" applyBorder="1" applyAlignment="1">
      <alignment horizontal="right" vertical="center"/>
    </xf>
    <xf numFmtId="176" fontId="9" fillId="0" borderId="31" xfId="0" applyNumberFormat="1" applyFont="1" applyBorder="1" applyAlignment="1">
      <alignment vertical="center" shrinkToFit="1"/>
    </xf>
    <xf numFmtId="176" fontId="9" fillId="0" borderId="11" xfId="0" applyNumberFormat="1" applyFont="1" applyBorder="1" applyAlignment="1">
      <alignment vertical="center" wrapText="1"/>
    </xf>
    <xf numFmtId="176" fontId="9" fillId="0" borderId="21" xfId="0" applyNumberFormat="1" applyFont="1" applyBorder="1">
      <alignment vertical="center"/>
    </xf>
    <xf numFmtId="0" fontId="0" fillId="0" borderId="21" xfId="0" applyBorder="1">
      <alignment vertical="center"/>
    </xf>
    <xf numFmtId="176" fontId="12" fillId="0" borderId="5" xfId="0" applyNumberFormat="1" applyFont="1" applyBorder="1" applyAlignment="1">
      <alignment horizontal="right" vertical="center"/>
    </xf>
    <xf numFmtId="176" fontId="10" fillId="0" borderId="5" xfId="0" applyNumberFormat="1" applyFont="1" applyBorder="1" applyAlignment="1">
      <alignment horizontal="right" vertical="center"/>
    </xf>
    <xf numFmtId="0" fontId="23" fillId="0" borderId="7" xfId="0" applyFont="1" applyBorder="1">
      <alignment vertical="center"/>
    </xf>
    <xf numFmtId="0" fontId="0" fillId="0" borderId="10" xfId="0" applyBorder="1">
      <alignment vertical="center"/>
    </xf>
    <xf numFmtId="0" fontId="21" fillId="0" borderId="13" xfId="0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21" fillId="0" borderId="17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25" fillId="0" borderId="1" xfId="0" applyFont="1" applyBorder="1">
      <alignment vertical="center"/>
    </xf>
    <xf numFmtId="0" fontId="22" fillId="0" borderId="1" xfId="0" applyFont="1" applyBorder="1">
      <alignment vertical="center"/>
    </xf>
    <xf numFmtId="0" fontId="26" fillId="0" borderId="1" xfId="0" applyFont="1" applyBorder="1">
      <alignment vertical="center"/>
    </xf>
    <xf numFmtId="0" fontId="0" fillId="0" borderId="1" xfId="0" applyBorder="1">
      <alignment vertical="center"/>
    </xf>
    <xf numFmtId="0" fontId="21" fillId="0" borderId="17" xfId="0" applyFont="1" applyBorder="1">
      <alignment vertical="center"/>
    </xf>
    <xf numFmtId="0" fontId="0" fillId="0" borderId="20" xfId="0" applyBorder="1">
      <alignment vertical="center"/>
    </xf>
    <xf numFmtId="0" fontId="21" fillId="0" borderId="38" xfId="0" applyFont="1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8" fillId="0" borderId="23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76" fontId="9" fillId="0" borderId="19" xfId="0" applyNumberFormat="1" applyFont="1" applyBorder="1" applyAlignment="1">
      <alignment horizontal="left" vertical="center"/>
    </xf>
    <xf numFmtId="176" fontId="9" fillId="0" borderId="22" xfId="0" applyNumberFormat="1" applyFont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176" fontId="9" fillId="0" borderId="8" xfId="0" applyNumberFormat="1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176" fontId="9" fillId="0" borderId="12" xfId="0" applyNumberFormat="1" applyFont="1" applyBorder="1" applyAlignment="1">
      <alignment horizontal="left" vertical="center"/>
    </xf>
    <xf numFmtId="176" fontId="9" fillId="0" borderId="10" xfId="0" applyNumberFormat="1" applyFont="1" applyBorder="1" applyAlignment="1">
      <alignment horizontal="left" vertical="center"/>
    </xf>
    <xf numFmtId="176" fontId="12" fillId="0" borderId="25" xfId="0" applyNumberFormat="1" applyFont="1" applyBorder="1">
      <alignment vertical="center"/>
    </xf>
    <xf numFmtId="0" fontId="0" fillId="0" borderId="26" xfId="0" applyBorder="1">
      <alignment vertical="center"/>
    </xf>
    <xf numFmtId="176" fontId="10" fillId="0" borderId="25" xfId="0" applyNumberFormat="1" applyFont="1" applyBorder="1">
      <alignment vertical="center"/>
    </xf>
    <xf numFmtId="0" fontId="28" fillId="0" borderId="26" xfId="0" applyFont="1" applyBorder="1">
      <alignment vertical="center"/>
    </xf>
    <xf numFmtId="176" fontId="13" fillId="0" borderId="8" xfId="0" applyNumberFormat="1" applyFont="1" applyBorder="1" applyAlignment="1">
      <alignment horizontal="left" vertical="center"/>
    </xf>
    <xf numFmtId="0" fontId="0" fillId="0" borderId="9" xfId="0" applyBorder="1">
      <alignment vertical="center"/>
    </xf>
    <xf numFmtId="176" fontId="13" fillId="0" borderId="12" xfId="0" applyNumberFormat="1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28" fillId="0" borderId="20" xfId="0" applyFont="1" applyBorder="1" applyAlignment="1">
      <alignment horizontal="left" vertical="center"/>
    </xf>
    <xf numFmtId="0" fontId="21" fillId="0" borderId="7" xfId="0" applyFont="1" applyBorder="1">
      <alignment vertical="center"/>
    </xf>
    <xf numFmtId="176" fontId="9" fillId="0" borderId="19" xfId="0" applyNumberFormat="1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176" fontId="9" fillId="0" borderId="15" xfId="0" applyNumberFormat="1" applyFont="1" applyBorder="1" applyAlignment="1">
      <alignment horizontal="left" vertical="center"/>
    </xf>
    <xf numFmtId="176" fontId="9" fillId="0" borderId="16" xfId="0" applyNumberFormat="1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176" fontId="9" fillId="0" borderId="36" xfId="0" applyNumberFormat="1" applyFont="1" applyBorder="1" applyAlignment="1">
      <alignment horizontal="left" vertical="center"/>
    </xf>
    <xf numFmtId="0" fontId="28" fillId="0" borderId="37" xfId="0" applyFont="1" applyBorder="1" applyAlignment="1">
      <alignment horizontal="left" vertical="center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176" fontId="9" fillId="0" borderId="20" xfId="0" applyNumberFormat="1" applyFont="1" applyBorder="1" applyAlignment="1">
      <alignment horizontal="left" vertical="center"/>
    </xf>
    <xf numFmtId="0" fontId="24" fillId="0" borderId="23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9" fillId="0" borderId="16" xfId="0" applyFont="1" applyBorder="1" applyAlignment="1">
      <alignment horizontal="left" vertical="center"/>
    </xf>
    <xf numFmtId="176" fontId="10" fillId="0" borderId="18" xfId="0" applyNumberFormat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6"/>
  <sheetViews>
    <sheetView tabSelected="1" topLeftCell="A45" zoomScale="75" zoomScaleNormal="75" workbookViewId="0">
      <selection activeCell="E38" sqref="E38"/>
    </sheetView>
  </sheetViews>
  <sheetFormatPr defaultRowHeight="18.75" x14ac:dyDescent="0.4"/>
  <cols>
    <col min="1" max="1" width="5.625" customWidth="1"/>
    <col min="2" max="2" width="31.375" customWidth="1"/>
    <col min="3" max="3" width="13.625" customWidth="1"/>
    <col min="4" max="4" width="15.625" customWidth="1"/>
    <col min="5" max="5" width="13.625" customWidth="1"/>
    <col min="6" max="6" width="15.625" customWidth="1"/>
    <col min="7" max="7" width="26.25" customWidth="1"/>
    <col min="8" max="8" width="30" customWidth="1"/>
  </cols>
  <sheetData>
    <row r="1" spans="1:8" ht="57" customHeight="1" x14ac:dyDescent="0.4">
      <c r="A1" s="125" t="s">
        <v>78</v>
      </c>
      <c r="B1" s="125"/>
      <c r="C1" s="125"/>
      <c r="D1" s="125"/>
      <c r="E1" s="125"/>
      <c r="F1" s="125"/>
      <c r="G1" s="125"/>
      <c r="H1" s="125"/>
    </row>
    <row r="2" spans="1:8" ht="30.75" thickBot="1" x14ac:dyDescent="0.45">
      <c r="A2" s="84" t="s">
        <v>0</v>
      </c>
      <c r="B2" s="85"/>
      <c r="C2" s="86"/>
      <c r="D2" s="87"/>
      <c r="E2" s="87"/>
      <c r="F2" s="1"/>
      <c r="G2" s="2"/>
      <c r="H2" s="10" t="s">
        <v>1</v>
      </c>
    </row>
    <row r="3" spans="1:8" ht="19.5" thickBot="1" x14ac:dyDescent="0.45">
      <c r="A3" s="96" t="s">
        <v>2</v>
      </c>
      <c r="B3" s="97"/>
      <c r="C3" s="98" t="s">
        <v>62</v>
      </c>
      <c r="D3" s="99"/>
      <c r="E3" s="100" t="s">
        <v>63</v>
      </c>
      <c r="F3" s="101"/>
      <c r="G3" s="8" t="s">
        <v>3</v>
      </c>
      <c r="H3" s="9" t="s">
        <v>4</v>
      </c>
    </row>
    <row r="4" spans="1:8" ht="21" x14ac:dyDescent="0.4">
      <c r="A4" s="52" t="s">
        <v>5</v>
      </c>
      <c r="B4" s="7"/>
      <c r="C4" s="102">
        <f>SUM(C5:C19)</f>
        <v>3112874</v>
      </c>
      <c r="D4" s="103">
        <f>SUM(D5:D19)</f>
        <v>3112860</v>
      </c>
      <c r="E4" s="110">
        <f>SUM(E5:E19)</f>
        <v>2620008</v>
      </c>
      <c r="F4" s="111"/>
      <c r="G4" s="62">
        <f>E4-C4</f>
        <v>-492866</v>
      </c>
      <c r="H4" s="29"/>
    </row>
    <row r="5" spans="1:8" x14ac:dyDescent="0.4">
      <c r="A5" s="115" t="s">
        <v>6</v>
      </c>
      <c r="B5" s="79"/>
      <c r="C5" s="104">
        <f>SUM(D6:D7)</f>
        <v>1620000</v>
      </c>
      <c r="D5" s="105"/>
      <c r="E5" s="112">
        <f>SUM(F6:F7)</f>
        <v>1620000</v>
      </c>
      <c r="F5" s="113"/>
      <c r="G5" s="63">
        <f>E5-C5</f>
        <v>0</v>
      </c>
      <c r="H5" s="61"/>
    </row>
    <row r="6" spans="1:8" x14ac:dyDescent="0.4">
      <c r="A6" s="53"/>
      <c r="B6" s="48" t="s">
        <v>7</v>
      </c>
      <c r="C6" s="11"/>
      <c r="D6" s="12">
        <v>500000</v>
      </c>
      <c r="E6" s="11"/>
      <c r="F6" s="12">
        <v>500000</v>
      </c>
      <c r="G6" s="12">
        <f>F6-D6</f>
        <v>0</v>
      </c>
      <c r="H6" s="73" t="s">
        <v>64</v>
      </c>
    </row>
    <row r="7" spans="1:8" x14ac:dyDescent="0.4">
      <c r="A7" s="54"/>
      <c r="B7" s="49" t="s">
        <v>8</v>
      </c>
      <c r="C7" s="13"/>
      <c r="D7" s="14">
        <v>1120000</v>
      </c>
      <c r="E7" s="13"/>
      <c r="F7" s="14">
        <v>1120000</v>
      </c>
      <c r="G7" s="12">
        <f>F7-D7</f>
        <v>0</v>
      </c>
      <c r="H7" s="30"/>
    </row>
    <row r="8" spans="1:8" x14ac:dyDescent="0.4">
      <c r="A8" s="88" t="s">
        <v>9</v>
      </c>
      <c r="B8" s="89"/>
      <c r="C8" s="94">
        <f>SUM(D9:D13)</f>
        <v>1492860</v>
      </c>
      <c r="D8" s="95"/>
      <c r="E8" s="94">
        <f>SUM(F9:F13)</f>
        <v>1000000</v>
      </c>
      <c r="F8" s="114"/>
      <c r="G8" s="63">
        <f>E8-C8</f>
        <v>-492860</v>
      </c>
      <c r="H8" s="30"/>
    </row>
    <row r="9" spans="1:8" ht="63.75" customHeight="1" x14ac:dyDescent="0.4">
      <c r="A9" s="54"/>
      <c r="B9" s="49" t="s">
        <v>10</v>
      </c>
      <c r="C9" s="13"/>
      <c r="D9" s="14">
        <v>1108860</v>
      </c>
      <c r="E9" s="13"/>
      <c r="F9" s="14">
        <v>700000</v>
      </c>
      <c r="G9" s="14">
        <f t="shared" ref="G9:G13" si="0">F9-D9</f>
        <v>-408860</v>
      </c>
      <c r="H9" s="31" t="s">
        <v>75</v>
      </c>
    </row>
    <row r="10" spans="1:8" x14ac:dyDescent="0.4">
      <c r="A10" s="54"/>
      <c r="B10" s="50" t="s">
        <v>11</v>
      </c>
      <c r="C10" s="13"/>
      <c r="D10" s="14">
        <v>0</v>
      </c>
      <c r="E10" s="13"/>
      <c r="F10" s="14">
        <v>0</v>
      </c>
      <c r="G10" s="12">
        <f t="shared" si="0"/>
        <v>0</v>
      </c>
      <c r="H10" s="30"/>
    </row>
    <row r="11" spans="1:8" x14ac:dyDescent="0.4">
      <c r="A11" s="54"/>
      <c r="B11" s="50" t="s">
        <v>12</v>
      </c>
      <c r="C11" s="13"/>
      <c r="D11" s="14">
        <v>186000</v>
      </c>
      <c r="E11" s="13"/>
      <c r="F11" s="14">
        <v>150000</v>
      </c>
      <c r="G11" s="12">
        <f t="shared" si="0"/>
        <v>-36000</v>
      </c>
      <c r="H11" s="30" t="s">
        <v>73</v>
      </c>
    </row>
    <row r="12" spans="1:8" x14ac:dyDescent="0.4">
      <c r="A12" s="54"/>
      <c r="B12" s="50" t="s">
        <v>13</v>
      </c>
      <c r="C12" s="13"/>
      <c r="D12" s="14">
        <v>198000</v>
      </c>
      <c r="E12" s="13"/>
      <c r="F12" s="14">
        <v>150000</v>
      </c>
      <c r="G12" s="12">
        <f t="shared" si="0"/>
        <v>-48000</v>
      </c>
      <c r="H12" s="30" t="s">
        <v>74</v>
      </c>
    </row>
    <row r="13" spans="1:8" x14ac:dyDescent="0.4">
      <c r="A13" s="54"/>
      <c r="B13" s="50" t="s">
        <v>14</v>
      </c>
      <c r="C13" s="15"/>
      <c r="D13" s="16">
        <v>0</v>
      </c>
      <c r="E13" s="15"/>
      <c r="F13" s="16">
        <v>0</v>
      </c>
      <c r="G13" s="64">
        <f t="shared" si="0"/>
        <v>0</v>
      </c>
      <c r="H13" s="30"/>
    </row>
    <row r="14" spans="1:8" x14ac:dyDescent="0.4">
      <c r="A14" s="54"/>
      <c r="B14" s="50"/>
      <c r="C14" s="13"/>
      <c r="D14" s="14"/>
      <c r="E14" s="13"/>
      <c r="F14" s="14"/>
      <c r="G14" s="12"/>
      <c r="H14" s="30"/>
    </row>
    <row r="15" spans="1:8" x14ac:dyDescent="0.4">
      <c r="A15" s="88" t="s">
        <v>15</v>
      </c>
      <c r="B15" s="89"/>
      <c r="C15" s="94">
        <f>D16</f>
        <v>0</v>
      </c>
      <c r="D15" s="120"/>
      <c r="E15" s="94">
        <f>F16</f>
        <v>0</v>
      </c>
      <c r="F15" s="114"/>
      <c r="G15" s="60">
        <f>E15-C15</f>
        <v>0</v>
      </c>
      <c r="H15" s="32"/>
    </row>
    <row r="16" spans="1:8" x14ac:dyDescent="0.4">
      <c r="A16" s="54"/>
      <c r="B16" s="50"/>
      <c r="C16" s="13"/>
      <c r="D16" s="14">
        <v>0</v>
      </c>
      <c r="E16" s="13"/>
      <c r="F16" s="14">
        <v>0</v>
      </c>
      <c r="G16" s="12">
        <f>F16-D16</f>
        <v>0</v>
      </c>
      <c r="H16" s="30"/>
    </row>
    <row r="17" spans="1:8" x14ac:dyDescent="0.4">
      <c r="A17" s="82" t="s">
        <v>16</v>
      </c>
      <c r="B17" s="83"/>
      <c r="C17" s="94">
        <f>D18</f>
        <v>0</v>
      </c>
      <c r="D17" s="120"/>
      <c r="E17" s="94">
        <v>0</v>
      </c>
      <c r="F17" s="120"/>
      <c r="G17" s="60">
        <f>E17-C17</f>
        <v>0</v>
      </c>
      <c r="H17" s="32"/>
    </row>
    <row r="18" spans="1:8" x14ac:dyDescent="0.4">
      <c r="A18" s="54"/>
      <c r="B18" s="50"/>
      <c r="C18" s="13"/>
      <c r="D18" s="14">
        <v>0</v>
      </c>
      <c r="E18" s="13"/>
      <c r="F18" s="14"/>
      <c r="G18" s="12"/>
      <c r="H18" s="30"/>
    </row>
    <row r="19" spans="1:8" x14ac:dyDescent="0.4">
      <c r="A19" s="88" t="s">
        <v>17</v>
      </c>
      <c r="B19" s="89"/>
      <c r="C19" s="116">
        <f>D20</f>
        <v>14</v>
      </c>
      <c r="D19" s="117"/>
      <c r="E19" s="116">
        <v>8</v>
      </c>
      <c r="F19" s="117"/>
      <c r="G19" s="60">
        <f>E19-C19</f>
        <v>-6</v>
      </c>
      <c r="H19" s="30"/>
    </row>
    <row r="20" spans="1:8" ht="19.5" thickBot="1" x14ac:dyDescent="0.45">
      <c r="A20" s="55"/>
      <c r="B20" s="51"/>
      <c r="C20" s="17"/>
      <c r="D20" s="18">
        <v>14</v>
      </c>
      <c r="E20" s="17"/>
      <c r="F20" s="18"/>
      <c r="G20" s="18"/>
      <c r="H20" s="33"/>
    </row>
    <row r="21" spans="1:8" x14ac:dyDescent="0.4">
      <c r="A21" s="90" t="s">
        <v>18</v>
      </c>
      <c r="B21" s="91"/>
      <c r="C21" s="118">
        <f>D22</f>
        <v>1368994</v>
      </c>
      <c r="D21" s="119"/>
      <c r="E21" s="121">
        <f>F22</f>
        <v>1462894</v>
      </c>
      <c r="F21" s="122"/>
      <c r="G21" s="60">
        <f>E21-C21</f>
        <v>93900</v>
      </c>
      <c r="H21" s="34"/>
    </row>
    <row r="22" spans="1:8" x14ac:dyDescent="0.4">
      <c r="A22" s="47"/>
      <c r="B22" s="50" t="s">
        <v>19</v>
      </c>
      <c r="C22" s="15"/>
      <c r="D22" s="16">
        <v>1368994</v>
      </c>
      <c r="E22" s="15"/>
      <c r="F22" s="16">
        <v>1462894</v>
      </c>
      <c r="G22" s="12">
        <f>F22-D22</f>
        <v>93900</v>
      </c>
      <c r="H22" s="30"/>
    </row>
    <row r="23" spans="1:8" x14ac:dyDescent="0.4">
      <c r="A23" s="46"/>
      <c r="B23" s="49"/>
      <c r="C23" s="13"/>
      <c r="D23" s="14"/>
      <c r="E23" s="13"/>
      <c r="F23" s="14"/>
      <c r="G23" s="12"/>
      <c r="H23" s="30"/>
    </row>
    <row r="24" spans="1:8" ht="19.5" thickBot="1" x14ac:dyDescent="0.45">
      <c r="A24" s="92" t="s">
        <v>20</v>
      </c>
      <c r="B24" s="93"/>
      <c r="C24" s="108">
        <f>C15+C5+C8+C17+C19+C21</f>
        <v>4481868</v>
      </c>
      <c r="D24" s="107"/>
      <c r="E24" s="108">
        <f>E4+E21</f>
        <v>4082902</v>
      </c>
      <c r="F24" s="109"/>
      <c r="G24" s="66">
        <f>E24-C24</f>
        <v>-398966</v>
      </c>
      <c r="H24" s="35"/>
    </row>
    <row r="25" spans="1:8" ht="21" x14ac:dyDescent="0.4">
      <c r="A25" s="78" t="s">
        <v>21</v>
      </c>
      <c r="B25" s="79"/>
      <c r="C25" s="19"/>
      <c r="D25" s="20"/>
      <c r="E25" s="19"/>
      <c r="F25" s="20"/>
      <c r="G25" s="20"/>
      <c r="H25" s="36"/>
    </row>
    <row r="26" spans="1:8" x14ac:dyDescent="0.4">
      <c r="A26" s="80" t="s">
        <v>22</v>
      </c>
      <c r="B26" s="81"/>
      <c r="C26" s="118">
        <f>SUM(C27+C41+C44+C56+C66)</f>
        <v>1162195</v>
      </c>
      <c r="D26" s="129"/>
      <c r="E26" s="118">
        <f>SUM(E27+E41+E44+E56+E66)</f>
        <v>654000</v>
      </c>
      <c r="F26" s="129"/>
      <c r="G26" s="63">
        <f>E26-C26</f>
        <v>-508195</v>
      </c>
      <c r="H26" s="37" t="s">
        <v>24</v>
      </c>
    </row>
    <row r="27" spans="1:8" x14ac:dyDescent="0.4">
      <c r="A27" s="47"/>
      <c r="B27" s="49" t="s">
        <v>23</v>
      </c>
      <c r="C27" s="94">
        <f>SUM(D28:D39)</f>
        <v>528949</v>
      </c>
      <c r="D27" s="126"/>
      <c r="E27" s="94">
        <f>SUM(F28:F39)</f>
        <v>453000</v>
      </c>
      <c r="F27" s="126"/>
      <c r="G27" s="65">
        <f>E27-C27</f>
        <v>-75949</v>
      </c>
      <c r="H27" s="37"/>
    </row>
    <row r="28" spans="1:8" x14ac:dyDescent="0.4">
      <c r="A28" s="47"/>
      <c r="B28" s="56" t="s">
        <v>25</v>
      </c>
      <c r="C28" s="13"/>
      <c r="D28" s="14">
        <v>70000</v>
      </c>
      <c r="E28" s="13"/>
      <c r="F28" s="14">
        <v>60000</v>
      </c>
      <c r="G28" s="12">
        <f t="shared" ref="G28:G39" si="1">F28-D28</f>
        <v>-10000</v>
      </c>
      <c r="H28" s="37"/>
    </row>
    <row r="29" spans="1:8" x14ac:dyDescent="0.4">
      <c r="A29" s="47"/>
      <c r="B29" s="56" t="s">
        <v>26</v>
      </c>
      <c r="C29" s="13"/>
      <c r="D29" s="14">
        <v>0</v>
      </c>
      <c r="E29" s="13"/>
      <c r="F29" s="14">
        <v>0</v>
      </c>
      <c r="G29" s="12">
        <f t="shared" si="1"/>
        <v>0</v>
      </c>
      <c r="H29" s="38"/>
    </row>
    <row r="30" spans="1:8" x14ac:dyDescent="0.4">
      <c r="A30" s="47"/>
      <c r="B30" s="56" t="s">
        <v>27</v>
      </c>
      <c r="C30" s="13"/>
      <c r="D30" s="14">
        <v>0</v>
      </c>
      <c r="E30" s="13"/>
      <c r="F30" s="14">
        <v>0</v>
      </c>
      <c r="G30" s="12">
        <f t="shared" si="1"/>
        <v>0</v>
      </c>
      <c r="H30" s="37"/>
    </row>
    <row r="31" spans="1:8" ht="28.5" x14ac:dyDescent="0.4">
      <c r="A31" s="47"/>
      <c r="B31" s="56" t="s">
        <v>28</v>
      </c>
      <c r="C31" s="13"/>
      <c r="D31" s="14">
        <v>0</v>
      </c>
      <c r="E31" s="13"/>
      <c r="F31" s="14">
        <v>30000</v>
      </c>
      <c r="G31" s="12">
        <f t="shared" si="1"/>
        <v>30000</v>
      </c>
      <c r="H31" s="37" t="s">
        <v>69</v>
      </c>
    </row>
    <row r="32" spans="1:8" x14ac:dyDescent="0.4">
      <c r="A32" s="47"/>
      <c r="B32" s="56" t="s">
        <v>29</v>
      </c>
      <c r="C32" s="21"/>
      <c r="D32" s="14">
        <v>760</v>
      </c>
      <c r="E32" s="21"/>
      <c r="F32" s="14">
        <v>2000</v>
      </c>
      <c r="G32" s="12">
        <f t="shared" si="1"/>
        <v>1240</v>
      </c>
      <c r="H32" s="37"/>
    </row>
    <row r="33" spans="1:8" x14ac:dyDescent="0.4">
      <c r="A33" s="47"/>
      <c r="B33" s="56" t="s">
        <v>30</v>
      </c>
      <c r="C33" s="22"/>
      <c r="D33" s="14">
        <v>0</v>
      </c>
      <c r="E33" s="130"/>
      <c r="F33" s="14">
        <v>0</v>
      </c>
      <c r="G33" s="14">
        <f t="shared" si="1"/>
        <v>0</v>
      </c>
      <c r="H33" s="39"/>
    </row>
    <row r="34" spans="1:8" x14ac:dyDescent="0.4">
      <c r="A34" s="47"/>
      <c r="B34" s="56" t="s">
        <v>31</v>
      </c>
      <c r="C34" s="23"/>
      <c r="D34" s="14">
        <v>100468</v>
      </c>
      <c r="E34" s="21"/>
      <c r="F34" s="14">
        <v>30000</v>
      </c>
      <c r="G34" s="14">
        <f t="shared" si="1"/>
        <v>-70468</v>
      </c>
      <c r="H34" s="30"/>
    </row>
    <row r="35" spans="1:8" x14ac:dyDescent="0.4">
      <c r="A35" s="47"/>
      <c r="B35" s="56" t="s">
        <v>32</v>
      </c>
      <c r="C35" s="21"/>
      <c r="D35" s="14">
        <v>0</v>
      </c>
      <c r="E35" s="21"/>
      <c r="F35" s="14">
        <v>0</v>
      </c>
      <c r="G35" s="14">
        <f t="shared" si="1"/>
        <v>0</v>
      </c>
      <c r="H35" s="38"/>
    </row>
    <row r="36" spans="1:8" x14ac:dyDescent="0.4">
      <c r="A36" s="47"/>
      <c r="B36" s="56" t="s">
        <v>33</v>
      </c>
      <c r="C36" s="21"/>
      <c r="D36" s="14">
        <v>24024</v>
      </c>
      <c r="E36" s="21"/>
      <c r="F36" s="14">
        <v>30000</v>
      </c>
      <c r="G36" s="14">
        <f t="shared" si="1"/>
        <v>5976</v>
      </c>
      <c r="H36" s="37" t="s">
        <v>68</v>
      </c>
    </row>
    <row r="37" spans="1:8" x14ac:dyDescent="0.4">
      <c r="A37" s="47"/>
      <c r="B37" s="56" t="s">
        <v>34</v>
      </c>
      <c r="C37" s="21"/>
      <c r="D37" s="14">
        <v>0</v>
      </c>
      <c r="E37" s="21"/>
      <c r="F37" s="14">
        <v>0</v>
      </c>
      <c r="G37" s="14">
        <f t="shared" si="1"/>
        <v>0</v>
      </c>
      <c r="H37" s="37"/>
    </row>
    <row r="38" spans="1:8" ht="28.5" x14ac:dyDescent="0.4">
      <c r="A38" s="47"/>
      <c r="B38" s="56" t="s">
        <v>35</v>
      </c>
      <c r="C38" s="21"/>
      <c r="D38" s="14">
        <v>332960</v>
      </c>
      <c r="E38" s="21"/>
      <c r="F38" s="14">
        <v>300000</v>
      </c>
      <c r="G38" s="14">
        <f t="shared" si="1"/>
        <v>-32960</v>
      </c>
      <c r="H38" s="37" t="s">
        <v>76</v>
      </c>
    </row>
    <row r="39" spans="1:8" x14ac:dyDescent="0.4">
      <c r="A39" s="47"/>
      <c r="B39" s="56" t="s">
        <v>36</v>
      </c>
      <c r="C39" s="21"/>
      <c r="D39" s="14">
        <v>737</v>
      </c>
      <c r="E39" s="21"/>
      <c r="F39" s="14">
        <v>1000</v>
      </c>
      <c r="G39" s="14">
        <f t="shared" si="1"/>
        <v>263</v>
      </c>
      <c r="H39" s="40"/>
    </row>
    <row r="40" spans="1:8" x14ac:dyDescent="0.4">
      <c r="A40" s="47"/>
      <c r="B40" s="56"/>
      <c r="C40" s="21"/>
      <c r="D40" s="24"/>
      <c r="E40" s="21"/>
      <c r="F40" s="24"/>
      <c r="G40" s="14"/>
      <c r="H40" s="40"/>
    </row>
    <row r="41" spans="1:8" x14ac:dyDescent="0.4">
      <c r="A41" s="47"/>
      <c r="B41" s="50" t="s">
        <v>11</v>
      </c>
      <c r="C41" s="94">
        <f>D42</f>
        <v>0</v>
      </c>
      <c r="D41" s="126"/>
      <c r="E41" s="94">
        <v>0</v>
      </c>
      <c r="F41" s="120"/>
      <c r="G41" s="65"/>
      <c r="H41" s="40"/>
    </row>
    <row r="42" spans="1:8" x14ac:dyDescent="0.4">
      <c r="A42" s="47"/>
      <c r="B42" s="57" t="s">
        <v>11</v>
      </c>
      <c r="C42" s="13"/>
      <c r="D42" s="14">
        <v>0</v>
      </c>
      <c r="E42" s="13"/>
      <c r="F42" s="14">
        <v>0</v>
      </c>
      <c r="G42" s="14">
        <f>F42-D42</f>
        <v>0</v>
      </c>
      <c r="H42" s="40"/>
    </row>
    <row r="43" spans="1:8" x14ac:dyDescent="0.4">
      <c r="A43" s="47"/>
      <c r="B43" s="56"/>
      <c r="C43" s="21"/>
      <c r="D43" s="24"/>
      <c r="E43" s="21"/>
      <c r="F43" s="24"/>
      <c r="G43" s="14"/>
      <c r="H43" s="40"/>
    </row>
    <row r="44" spans="1:8" x14ac:dyDescent="0.4">
      <c r="A44" s="47"/>
      <c r="B44" s="50" t="s">
        <v>12</v>
      </c>
      <c r="C44" s="94">
        <f>SUM(D45:D54)</f>
        <v>145550</v>
      </c>
      <c r="D44" s="126"/>
      <c r="E44" s="94">
        <f>SUM(F45:F54)</f>
        <v>108000</v>
      </c>
      <c r="F44" s="114"/>
      <c r="G44" s="65">
        <f>E44-C44</f>
        <v>-37550</v>
      </c>
      <c r="H44" s="30" t="s">
        <v>70</v>
      </c>
    </row>
    <row r="45" spans="1:8" x14ac:dyDescent="0.4">
      <c r="A45" s="47"/>
      <c r="B45" s="56" t="s">
        <v>25</v>
      </c>
      <c r="C45" s="13"/>
      <c r="D45" s="14">
        <v>60000</v>
      </c>
      <c r="E45" s="13"/>
      <c r="F45" s="14">
        <v>60000</v>
      </c>
      <c r="G45" s="12">
        <f>F45-D45</f>
        <v>0</v>
      </c>
      <c r="H45" s="41"/>
    </row>
    <row r="46" spans="1:8" x14ac:dyDescent="0.4">
      <c r="A46" s="47"/>
      <c r="B46" s="56" t="s">
        <v>29</v>
      </c>
      <c r="C46" s="13"/>
      <c r="D46" s="14">
        <v>33250</v>
      </c>
      <c r="E46" s="11"/>
      <c r="F46" s="14">
        <v>2000</v>
      </c>
      <c r="G46" s="12">
        <f t="shared" ref="G46:G54" si="2">F46-D46</f>
        <v>-31250</v>
      </c>
      <c r="H46" s="37"/>
    </row>
    <row r="47" spans="1:8" x14ac:dyDescent="0.4">
      <c r="A47" s="47"/>
      <c r="B47" s="56" t="s">
        <v>30</v>
      </c>
      <c r="C47" s="13"/>
      <c r="D47" s="14">
        <v>0</v>
      </c>
      <c r="E47" s="13"/>
      <c r="F47" s="14">
        <v>0</v>
      </c>
      <c r="G47" s="12">
        <f t="shared" si="2"/>
        <v>0</v>
      </c>
      <c r="H47" s="37"/>
    </row>
    <row r="48" spans="1:8" x14ac:dyDescent="0.4">
      <c r="A48" s="47"/>
      <c r="B48" s="56" t="s">
        <v>31</v>
      </c>
      <c r="C48" s="13"/>
      <c r="D48" s="14">
        <v>29580</v>
      </c>
      <c r="E48" s="13"/>
      <c r="F48" s="14">
        <v>20000</v>
      </c>
      <c r="G48" s="12">
        <f t="shared" si="2"/>
        <v>-9580</v>
      </c>
      <c r="H48" s="38"/>
    </row>
    <row r="49" spans="1:8" x14ac:dyDescent="0.4">
      <c r="A49" s="47"/>
      <c r="B49" s="56" t="s">
        <v>32</v>
      </c>
      <c r="C49" s="25"/>
      <c r="D49" s="26">
        <v>0</v>
      </c>
      <c r="E49" s="13"/>
      <c r="F49" s="14">
        <v>0</v>
      </c>
      <c r="G49" s="12">
        <f t="shared" si="2"/>
        <v>0</v>
      </c>
      <c r="H49" s="38"/>
    </row>
    <row r="50" spans="1:8" x14ac:dyDescent="0.4">
      <c r="A50" s="47"/>
      <c r="B50" s="56" t="s">
        <v>33</v>
      </c>
      <c r="C50" s="21"/>
      <c r="D50" s="14">
        <v>7980</v>
      </c>
      <c r="E50" s="130"/>
      <c r="F50" s="14">
        <v>10000</v>
      </c>
      <c r="G50" s="12">
        <f t="shared" si="2"/>
        <v>2020</v>
      </c>
      <c r="H50" s="37" t="s">
        <v>68</v>
      </c>
    </row>
    <row r="51" spans="1:8" x14ac:dyDescent="0.4">
      <c r="A51" s="47"/>
      <c r="B51" s="56" t="s">
        <v>34</v>
      </c>
      <c r="C51" s="23"/>
      <c r="D51" s="12">
        <v>0</v>
      </c>
      <c r="E51" s="130"/>
      <c r="F51" s="12">
        <v>0</v>
      </c>
      <c r="G51" s="12">
        <f t="shared" si="2"/>
        <v>0</v>
      </c>
      <c r="H51" s="37"/>
    </row>
    <row r="52" spans="1:8" x14ac:dyDescent="0.4">
      <c r="A52" s="47"/>
      <c r="B52" s="56" t="s">
        <v>35</v>
      </c>
      <c r="C52" s="23"/>
      <c r="D52" s="12">
        <v>0</v>
      </c>
      <c r="E52" s="130"/>
      <c r="F52" s="12">
        <v>0</v>
      </c>
      <c r="G52" s="12">
        <f t="shared" si="2"/>
        <v>0</v>
      </c>
      <c r="H52" s="37"/>
    </row>
    <row r="53" spans="1:8" x14ac:dyDescent="0.4">
      <c r="A53" s="47"/>
      <c r="B53" s="56" t="s">
        <v>28</v>
      </c>
      <c r="C53" s="13"/>
      <c r="D53" s="14">
        <v>14740</v>
      </c>
      <c r="E53" s="13"/>
      <c r="F53" s="14">
        <v>15000</v>
      </c>
      <c r="G53" s="12">
        <f t="shared" si="2"/>
        <v>260</v>
      </c>
      <c r="H53" s="37" t="s">
        <v>66</v>
      </c>
    </row>
    <row r="54" spans="1:8" x14ac:dyDescent="0.4">
      <c r="A54" s="47"/>
      <c r="B54" s="56" t="s">
        <v>37</v>
      </c>
      <c r="C54" s="13"/>
      <c r="D54" s="14">
        <v>0</v>
      </c>
      <c r="E54" s="13"/>
      <c r="F54" s="14">
        <v>1000</v>
      </c>
      <c r="G54" s="12">
        <f t="shared" si="2"/>
        <v>1000</v>
      </c>
      <c r="H54" s="37"/>
    </row>
    <row r="55" spans="1:8" x14ac:dyDescent="0.4">
      <c r="A55" s="47"/>
      <c r="B55" s="56"/>
      <c r="C55" s="21"/>
      <c r="D55" s="24"/>
      <c r="E55" s="21"/>
      <c r="F55" s="24"/>
      <c r="G55" s="14"/>
      <c r="H55" s="40"/>
    </row>
    <row r="56" spans="1:8" x14ac:dyDescent="0.4">
      <c r="A56" s="47"/>
      <c r="B56" s="50" t="s">
        <v>13</v>
      </c>
      <c r="C56" s="94">
        <f>SUM(D57:D64)</f>
        <v>80256</v>
      </c>
      <c r="D56" s="126"/>
      <c r="E56" s="94">
        <f>SUM(F57:F64)</f>
        <v>93000</v>
      </c>
      <c r="F56" s="114"/>
      <c r="G56" s="60">
        <f>E56-C56</f>
        <v>12744</v>
      </c>
      <c r="H56" s="37" t="s">
        <v>59</v>
      </c>
    </row>
    <row r="57" spans="1:8" x14ac:dyDescent="0.4">
      <c r="A57" s="47"/>
      <c r="B57" s="56" t="s">
        <v>38</v>
      </c>
      <c r="C57" s="27"/>
      <c r="D57" s="16">
        <v>55000</v>
      </c>
      <c r="E57" s="27"/>
      <c r="F57" s="16">
        <v>60000</v>
      </c>
      <c r="G57" s="64">
        <f t="shared" ref="G57:G64" si="3">F57-D57</f>
        <v>5000</v>
      </c>
      <c r="H57" s="37"/>
    </row>
    <row r="58" spans="1:8" x14ac:dyDescent="0.4">
      <c r="A58" s="47"/>
      <c r="B58" s="58" t="s">
        <v>39</v>
      </c>
      <c r="C58" s="15"/>
      <c r="D58" s="16">
        <v>0</v>
      </c>
      <c r="E58" s="15"/>
      <c r="F58" s="16">
        <v>0</v>
      </c>
      <c r="G58" s="64">
        <f t="shared" si="3"/>
        <v>0</v>
      </c>
      <c r="H58" s="37"/>
    </row>
    <row r="59" spans="1:8" x14ac:dyDescent="0.4">
      <c r="A59" s="47"/>
      <c r="B59" s="58" t="s">
        <v>40</v>
      </c>
      <c r="C59" s="15"/>
      <c r="D59" s="16">
        <v>0</v>
      </c>
      <c r="E59" s="15"/>
      <c r="F59" s="16">
        <v>0</v>
      </c>
      <c r="G59" s="64">
        <f t="shared" si="3"/>
        <v>0</v>
      </c>
      <c r="H59" s="37"/>
    </row>
    <row r="60" spans="1:8" x14ac:dyDescent="0.4">
      <c r="A60" s="47"/>
      <c r="B60" s="58" t="s">
        <v>65</v>
      </c>
      <c r="C60" s="15"/>
      <c r="D60" s="16">
        <v>25256</v>
      </c>
      <c r="E60" s="15"/>
      <c r="F60" s="16">
        <v>20000</v>
      </c>
      <c r="G60" s="64">
        <f t="shared" si="3"/>
        <v>-5256</v>
      </c>
      <c r="H60" s="72"/>
    </row>
    <row r="61" spans="1:8" x14ac:dyDescent="0.4">
      <c r="A61" s="47"/>
      <c r="B61" s="59" t="s">
        <v>29</v>
      </c>
      <c r="C61" s="15"/>
      <c r="D61" s="16">
        <v>0</v>
      </c>
      <c r="E61" s="15"/>
      <c r="F61" s="16">
        <v>2000</v>
      </c>
      <c r="G61" s="12">
        <f t="shared" si="3"/>
        <v>2000</v>
      </c>
      <c r="H61" s="37"/>
    </row>
    <row r="62" spans="1:8" x14ac:dyDescent="0.4">
      <c r="A62" s="47"/>
      <c r="B62" s="59" t="s">
        <v>35</v>
      </c>
      <c r="C62" s="15"/>
      <c r="D62" s="16">
        <v>0</v>
      </c>
      <c r="E62" s="15"/>
      <c r="F62" s="16">
        <v>0</v>
      </c>
      <c r="G62" s="12">
        <f t="shared" si="3"/>
        <v>0</v>
      </c>
      <c r="H62" s="37"/>
    </row>
    <row r="63" spans="1:8" x14ac:dyDescent="0.4">
      <c r="A63" s="47"/>
      <c r="B63" s="59" t="s">
        <v>33</v>
      </c>
      <c r="C63" s="15"/>
      <c r="D63" s="16">
        <v>0</v>
      </c>
      <c r="E63" s="15"/>
      <c r="F63" s="16">
        <v>10000</v>
      </c>
      <c r="G63" s="12">
        <f t="shared" si="3"/>
        <v>10000</v>
      </c>
      <c r="H63" s="37" t="s">
        <v>68</v>
      </c>
    </row>
    <row r="64" spans="1:8" x14ac:dyDescent="0.4">
      <c r="A64" s="47"/>
      <c r="B64" s="59" t="s">
        <v>36</v>
      </c>
      <c r="C64" s="15"/>
      <c r="D64" s="16">
        <v>0</v>
      </c>
      <c r="E64" s="15"/>
      <c r="F64" s="16">
        <v>1000</v>
      </c>
      <c r="G64" s="12">
        <f t="shared" si="3"/>
        <v>1000</v>
      </c>
      <c r="H64" s="37"/>
    </row>
    <row r="65" spans="1:8" x14ac:dyDescent="0.4">
      <c r="A65" s="47"/>
      <c r="B65" s="56"/>
      <c r="C65" s="15"/>
      <c r="D65" s="16"/>
      <c r="E65" s="15"/>
      <c r="F65" s="65"/>
      <c r="G65" s="12"/>
      <c r="H65" s="37"/>
    </row>
    <row r="66" spans="1:8" x14ac:dyDescent="0.4">
      <c r="A66" s="47"/>
      <c r="B66" s="50" t="s">
        <v>14</v>
      </c>
      <c r="C66" s="94">
        <f>SUM(D67:D69)</f>
        <v>407440</v>
      </c>
      <c r="D66" s="120"/>
      <c r="E66" s="94">
        <f>F67</f>
        <v>0</v>
      </c>
      <c r="F66" s="114"/>
      <c r="G66" s="60">
        <f>E66-C66</f>
        <v>-407440</v>
      </c>
      <c r="H66" s="42"/>
    </row>
    <row r="67" spans="1:8" x14ac:dyDescent="0.4">
      <c r="A67" s="47"/>
      <c r="B67" s="56" t="s">
        <v>14</v>
      </c>
      <c r="C67" s="15"/>
      <c r="D67" s="16">
        <v>385000</v>
      </c>
      <c r="E67" s="15"/>
      <c r="F67" s="16">
        <v>0</v>
      </c>
      <c r="G67" s="64">
        <f>F67-D67</f>
        <v>-385000</v>
      </c>
      <c r="H67" s="30"/>
    </row>
    <row r="68" spans="1:8" x14ac:dyDescent="0.4">
      <c r="A68" s="47"/>
      <c r="B68" s="56" t="s">
        <v>61</v>
      </c>
      <c r="C68" s="15"/>
      <c r="D68" s="16">
        <v>22110</v>
      </c>
      <c r="E68" s="15"/>
      <c r="F68" s="16">
        <v>22110</v>
      </c>
      <c r="G68" s="64">
        <v>0</v>
      </c>
      <c r="H68" s="30"/>
    </row>
    <row r="69" spans="1:8" x14ac:dyDescent="0.4">
      <c r="A69" s="47"/>
      <c r="B69" s="56" t="s">
        <v>36</v>
      </c>
      <c r="C69" s="15"/>
      <c r="D69" s="16">
        <v>330</v>
      </c>
      <c r="E69" s="15"/>
      <c r="F69" s="16">
        <v>440</v>
      </c>
      <c r="G69" s="64">
        <f>F69-D69</f>
        <v>110</v>
      </c>
      <c r="H69" s="30"/>
    </row>
    <row r="70" spans="1:8" x14ac:dyDescent="0.4">
      <c r="A70" s="47"/>
      <c r="B70" s="56"/>
      <c r="C70" s="21"/>
      <c r="D70" s="24"/>
      <c r="E70" s="21"/>
      <c r="F70" s="24"/>
      <c r="G70" s="14"/>
      <c r="H70" s="43"/>
    </row>
    <row r="71" spans="1:8" x14ac:dyDescent="0.4">
      <c r="A71" s="82" t="s">
        <v>41</v>
      </c>
      <c r="B71" s="83"/>
      <c r="C71" s="94">
        <f>SUM(D72:D92)</f>
        <v>1856779</v>
      </c>
      <c r="D71" s="126"/>
      <c r="E71" s="94">
        <f>SUM(F72:F91)</f>
        <v>2004580</v>
      </c>
      <c r="F71" s="114"/>
      <c r="G71" s="60">
        <f>E71-C71</f>
        <v>147801</v>
      </c>
      <c r="H71" s="43"/>
    </row>
    <row r="72" spans="1:8" x14ac:dyDescent="0.4">
      <c r="A72" s="46"/>
      <c r="B72" s="50" t="s">
        <v>26</v>
      </c>
      <c r="C72" s="13"/>
      <c r="D72" s="14">
        <v>994429</v>
      </c>
      <c r="E72" s="13"/>
      <c r="F72" s="14">
        <v>950000</v>
      </c>
      <c r="G72" s="12">
        <f t="shared" ref="G72:G91" si="4">F72-D72</f>
        <v>-44429</v>
      </c>
      <c r="H72" s="30"/>
    </row>
    <row r="73" spans="1:8" x14ac:dyDescent="0.4">
      <c r="A73" s="46"/>
      <c r="B73" s="49" t="s">
        <v>42</v>
      </c>
      <c r="C73" s="13"/>
      <c r="D73" s="14">
        <v>61150</v>
      </c>
      <c r="E73" s="13"/>
      <c r="F73" s="14">
        <v>120000</v>
      </c>
      <c r="G73" s="12">
        <f t="shared" si="4"/>
        <v>58850</v>
      </c>
      <c r="H73" s="30"/>
    </row>
    <row r="74" spans="1:8" x14ac:dyDescent="0.4">
      <c r="A74" s="46"/>
      <c r="B74" s="49" t="s">
        <v>43</v>
      </c>
      <c r="C74" s="13"/>
      <c r="D74" s="14">
        <v>7078</v>
      </c>
      <c r="E74" s="13"/>
      <c r="F74" s="14">
        <v>15000</v>
      </c>
      <c r="G74" s="12">
        <f t="shared" si="4"/>
        <v>7922</v>
      </c>
      <c r="H74" s="30"/>
    </row>
    <row r="75" spans="1:8" x14ac:dyDescent="0.4">
      <c r="A75" s="46"/>
      <c r="B75" s="49" t="s">
        <v>44</v>
      </c>
      <c r="C75" s="13"/>
      <c r="D75" s="14">
        <v>0</v>
      </c>
      <c r="E75" s="13"/>
      <c r="F75" s="14">
        <v>0</v>
      </c>
      <c r="G75" s="12">
        <f t="shared" si="4"/>
        <v>0</v>
      </c>
      <c r="H75" s="30"/>
    </row>
    <row r="76" spans="1:8" x14ac:dyDescent="0.4">
      <c r="A76" s="46"/>
      <c r="B76" s="50" t="s">
        <v>45</v>
      </c>
      <c r="C76" s="13"/>
      <c r="D76" s="14">
        <v>330000</v>
      </c>
      <c r="E76" s="13"/>
      <c r="F76" s="14">
        <v>330000</v>
      </c>
      <c r="G76" s="12">
        <f t="shared" si="4"/>
        <v>0</v>
      </c>
      <c r="H76" s="30"/>
    </row>
    <row r="77" spans="1:8" x14ac:dyDescent="0.4">
      <c r="A77" s="46"/>
      <c r="B77" s="50" t="s">
        <v>46</v>
      </c>
      <c r="C77" s="13"/>
      <c r="D77" s="14">
        <v>133758</v>
      </c>
      <c r="E77" s="13"/>
      <c r="F77" s="14">
        <v>140000</v>
      </c>
      <c r="G77" s="12">
        <f t="shared" si="4"/>
        <v>6242</v>
      </c>
      <c r="H77" s="30"/>
    </row>
    <row r="78" spans="1:8" x14ac:dyDescent="0.4">
      <c r="A78" s="46"/>
      <c r="B78" s="49" t="s">
        <v>47</v>
      </c>
      <c r="C78" s="13"/>
      <c r="D78" s="14">
        <v>124080</v>
      </c>
      <c r="E78" s="13"/>
      <c r="F78" s="14">
        <v>124080</v>
      </c>
      <c r="G78" s="12">
        <f t="shared" si="4"/>
        <v>0</v>
      </c>
      <c r="H78" s="30"/>
    </row>
    <row r="79" spans="1:8" x14ac:dyDescent="0.4">
      <c r="A79" s="46"/>
      <c r="B79" s="49" t="s">
        <v>48</v>
      </c>
      <c r="C79" s="13"/>
      <c r="D79" s="14">
        <v>0</v>
      </c>
      <c r="E79" s="13"/>
      <c r="F79" s="14">
        <v>0</v>
      </c>
      <c r="G79" s="12">
        <f t="shared" si="4"/>
        <v>0</v>
      </c>
      <c r="H79" s="30"/>
    </row>
    <row r="80" spans="1:8" x14ac:dyDescent="0.4">
      <c r="A80" s="46"/>
      <c r="B80" s="49" t="s">
        <v>33</v>
      </c>
      <c r="C80" s="13"/>
      <c r="D80" s="14">
        <v>10818</v>
      </c>
      <c r="E80" s="13"/>
      <c r="F80" s="14">
        <v>15000</v>
      </c>
      <c r="G80" s="12">
        <f t="shared" si="4"/>
        <v>4182</v>
      </c>
      <c r="H80" s="30" t="s">
        <v>71</v>
      </c>
    </row>
    <row r="81" spans="1:8" x14ac:dyDescent="0.4">
      <c r="A81" s="46"/>
      <c r="B81" s="49" t="s">
        <v>60</v>
      </c>
      <c r="C81" s="13"/>
      <c r="D81" s="14">
        <v>81029</v>
      </c>
      <c r="E81" s="13"/>
      <c r="F81" s="14">
        <v>90000</v>
      </c>
      <c r="G81" s="12">
        <f t="shared" si="4"/>
        <v>8971</v>
      </c>
      <c r="H81" s="30" t="s">
        <v>72</v>
      </c>
    </row>
    <row r="82" spans="1:8" x14ac:dyDescent="0.4">
      <c r="A82" s="46"/>
      <c r="B82" s="49" t="s">
        <v>49</v>
      </c>
      <c r="C82" s="13"/>
      <c r="D82" s="14">
        <v>2750</v>
      </c>
      <c r="E82" s="13"/>
      <c r="F82" s="14">
        <v>10000</v>
      </c>
      <c r="G82" s="12">
        <f t="shared" si="4"/>
        <v>7250</v>
      </c>
      <c r="H82" s="30"/>
    </row>
    <row r="83" spans="1:8" x14ac:dyDescent="0.4">
      <c r="A83" s="46"/>
      <c r="B83" s="49" t="s">
        <v>50</v>
      </c>
      <c r="C83" s="13"/>
      <c r="D83" s="14">
        <v>0</v>
      </c>
      <c r="E83" s="13"/>
      <c r="F83" s="14">
        <v>0</v>
      </c>
      <c r="G83" s="12">
        <f t="shared" si="4"/>
        <v>0</v>
      </c>
      <c r="H83" s="30"/>
    </row>
    <row r="84" spans="1:8" x14ac:dyDescent="0.4">
      <c r="A84" s="46"/>
      <c r="B84" s="49" t="s">
        <v>51</v>
      </c>
      <c r="C84" s="13"/>
      <c r="D84" s="14">
        <v>0</v>
      </c>
      <c r="E84" s="13"/>
      <c r="F84" s="14">
        <v>0</v>
      </c>
      <c r="G84" s="12">
        <f t="shared" si="4"/>
        <v>0</v>
      </c>
      <c r="H84" s="30"/>
    </row>
    <row r="85" spans="1:8" ht="28.5" x14ac:dyDescent="0.4">
      <c r="A85" s="46"/>
      <c r="B85" s="49" t="s">
        <v>34</v>
      </c>
      <c r="C85" s="13"/>
      <c r="D85" s="14">
        <v>19150</v>
      </c>
      <c r="E85" s="13"/>
      <c r="F85" s="14">
        <v>45500</v>
      </c>
      <c r="G85" s="12">
        <f t="shared" si="4"/>
        <v>26350</v>
      </c>
      <c r="H85" s="30" t="s">
        <v>77</v>
      </c>
    </row>
    <row r="86" spans="1:8" x14ac:dyDescent="0.4">
      <c r="A86" s="46"/>
      <c r="B86" s="49" t="s">
        <v>52</v>
      </c>
      <c r="C86" s="13"/>
      <c r="D86" s="14">
        <v>70170</v>
      </c>
      <c r="E86" s="13"/>
      <c r="F86" s="14">
        <v>74000</v>
      </c>
      <c r="G86" s="12">
        <f t="shared" si="4"/>
        <v>3830</v>
      </c>
      <c r="H86" s="30"/>
    </row>
    <row r="87" spans="1:8" x14ac:dyDescent="0.4">
      <c r="A87" s="46"/>
      <c r="B87" s="49" t="s">
        <v>35</v>
      </c>
      <c r="C87" s="13"/>
      <c r="D87" s="14">
        <v>17560</v>
      </c>
      <c r="E87" s="13"/>
      <c r="F87" s="14">
        <v>30000</v>
      </c>
      <c r="G87" s="12">
        <f t="shared" si="4"/>
        <v>12440</v>
      </c>
      <c r="H87" s="30" t="s">
        <v>67</v>
      </c>
    </row>
    <row r="88" spans="1:8" x14ac:dyDescent="0.4">
      <c r="A88" s="46"/>
      <c r="B88" s="49" t="s">
        <v>53</v>
      </c>
      <c r="C88" s="13"/>
      <c r="D88" s="14">
        <v>0</v>
      </c>
      <c r="E88" s="13"/>
      <c r="F88" s="14">
        <v>5000</v>
      </c>
      <c r="G88" s="12">
        <f t="shared" si="4"/>
        <v>5000</v>
      </c>
      <c r="H88" s="30"/>
    </row>
    <row r="89" spans="1:8" x14ac:dyDescent="0.4">
      <c r="A89" s="46"/>
      <c r="B89" s="49" t="s">
        <v>54</v>
      </c>
      <c r="C89" s="13"/>
      <c r="D89" s="14">
        <v>0</v>
      </c>
      <c r="E89" s="13"/>
      <c r="F89" s="14">
        <v>1000</v>
      </c>
      <c r="G89" s="12">
        <f t="shared" si="4"/>
        <v>1000</v>
      </c>
      <c r="H89" s="30"/>
    </row>
    <row r="90" spans="1:8" x14ac:dyDescent="0.4">
      <c r="A90" s="46"/>
      <c r="B90" s="49" t="s">
        <v>37</v>
      </c>
      <c r="C90" s="13"/>
      <c r="D90" s="14">
        <v>4807</v>
      </c>
      <c r="E90" s="13"/>
      <c r="F90" s="14">
        <v>5000</v>
      </c>
      <c r="G90" s="12">
        <f t="shared" si="4"/>
        <v>193</v>
      </c>
      <c r="H90" s="30"/>
    </row>
    <row r="91" spans="1:8" x14ac:dyDescent="0.4">
      <c r="A91" s="46"/>
      <c r="B91" s="50" t="s">
        <v>55</v>
      </c>
      <c r="C91" s="13"/>
      <c r="D91" s="14">
        <v>0</v>
      </c>
      <c r="E91" s="13"/>
      <c r="F91" s="14">
        <v>50000</v>
      </c>
      <c r="G91" s="12">
        <f t="shared" si="4"/>
        <v>50000</v>
      </c>
      <c r="H91" s="74"/>
    </row>
    <row r="92" spans="1:8" x14ac:dyDescent="0.4">
      <c r="A92" s="46"/>
      <c r="B92" s="50"/>
      <c r="C92" s="13"/>
      <c r="D92" s="14"/>
      <c r="E92" s="13"/>
      <c r="F92" s="14"/>
      <c r="G92" s="12"/>
      <c r="H92" s="75"/>
    </row>
    <row r="93" spans="1:8" ht="19.5" thickBot="1" x14ac:dyDescent="0.45">
      <c r="A93" s="127" t="s">
        <v>56</v>
      </c>
      <c r="B93" s="128"/>
      <c r="C93" s="28"/>
      <c r="D93" s="71">
        <f>C71+C26</f>
        <v>3018974</v>
      </c>
      <c r="E93" s="106">
        <f>E71+E26</f>
        <v>2658580</v>
      </c>
      <c r="F93" s="107"/>
      <c r="G93" s="67">
        <f>E93-D93</f>
        <v>-360394</v>
      </c>
      <c r="H93" s="44"/>
    </row>
    <row r="94" spans="1:8" ht="19.5" thickBot="1" x14ac:dyDescent="0.45">
      <c r="A94" s="123" t="s">
        <v>57</v>
      </c>
      <c r="B94" s="124"/>
      <c r="C94" s="70"/>
      <c r="D94" s="77">
        <f>SUM(C4-D93)</f>
        <v>93900</v>
      </c>
      <c r="E94" s="68"/>
      <c r="F94" s="76">
        <f>E4-E93</f>
        <v>-38572</v>
      </c>
      <c r="G94" s="67">
        <f t="shared" ref="G94:G95" si="5">F94-D94</f>
        <v>-132472</v>
      </c>
      <c r="H94" s="45"/>
    </row>
    <row r="95" spans="1:8" ht="19.5" thickBot="1" x14ac:dyDescent="0.45">
      <c r="A95" s="123" t="s">
        <v>58</v>
      </c>
      <c r="B95" s="124"/>
      <c r="C95" s="70"/>
      <c r="D95" s="77">
        <f>C24-D93</f>
        <v>1462894</v>
      </c>
      <c r="E95" s="68"/>
      <c r="F95" s="69">
        <f>E24-E93</f>
        <v>1424322</v>
      </c>
      <c r="G95" s="67">
        <f t="shared" si="5"/>
        <v>-38572</v>
      </c>
      <c r="H95" s="45"/>
    </row>
    <row r="96" spans="1:8" x14ac:dyDescent="0.4">
      <c r="A96" s="3"/>
      <c r="B96" s="3"/>
      <c r="C96" s="3"/>
      <c r="D96" s="4"/>
      <c r="E96" s="5"/>
      <c r="F96" s="5"/>
      <c r="G96" s="4"/>
      <c r="H96" s="6"/>
    </row>
  </sheetData>
  <mergeCells count="49">
    <mergeCell ref="A95:B95"/>
    <mergeCell ref="A1:H1"/>
    <mergeCell ref="C71:D71"/>
    <mergeCell ref="A93:B93"/>
    <mergeCell ref="A94:B94"/>
    <mergeCell ref="C44:D44"/>
    <mergeCell ref="C56:D56"/>
    <mergeCell ref="C66:D66"/>
    <mergeCell ref="C26:D26"/>
    <mergeCell ref="E26:F26"/>
    <mergeCell ref="C27:D27"/>
    <mergeCell ref="E27:F27"/>
    <mergeCell ref="C41:D41"/>
    <mergeCell ref="E41:F41"/>
    <mergeCell ref="E17:F17"/>
    <mergeCell ref="C19:D19"/>
    <mergeCell ref="E19:F19"/>
    <mergeCell ref="C21:D21"/>
    <mergeCell ref="C15:D15"/>
    <mergeCell ref="C17:D17"/>
    <mergeCell ref="E15:F15"/>
    <mergeCell ref="E21:F21"/>
    <mergeCell ref="E4:F4"/>
    <mergeCell ref="E5:F5"/>
    <mergeCell ref="E8:F8"/>
    <mergeCell ref="A5:B5"/>
    <mergeCell ref="A8:B8"/>
    <mergeCell ref="E93:F93"/>
    <mergeCell ref="C24:D24"/>
    <mergeCell ref="E24:F24"/>
    <mergeCell ref="E44:F44"/>
    <mergeCell ref="E56:F56"/>
    <mergeCell ref="E66:F66"/>
    <mergeCell ref="A25:B25"/>
    <mergeCell ref="A26:B26"/>
    <mergeCell ref="A71:B71"/>
    <mergeCell ref="A2:E2"/>
    <mergeCell ref="A15:B15"/>
    <mergeCell ref="A17:B17"/>
    <mergeCell ref="A19:B19"/>
    <mergeCell ref="A21:B21"/>
    <mergeCell ref="A24:B24"/>
    <mergeCell ref="E71:F71"/>
    <mergeCell ref="C8:D8"/>
    <mergeCell ref="A3:B3"/>
    <mergeCell ref="C3:D3"/>
    <mergeCell ref="E3:F3"/>
    <mergeCell ref="C4:D4"/>
    <mergeCell ref="C5:D5"/>
  </mergeCells>
  <phoneticPr fontId="3"/>
  <pageMargins left="0.59055118110236227" right="0.39370078740157483" top="0.39370078740157483" bottom="0.35433070866141736" header="0" footer="0"/>
  <pageSetup paperSize="9" scale="5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shokkakyo</dc:creator>
  <cp:lastModifiedBy>shokkakyo</cp:lastModifiedBy>
  <cp:lastPrinted>2023-04-14T05:56:20Z</cp:lastPrinted>
  <dcterms:created xsi:type="dcterms:W3CDTF">2020-04-14T01:50:49Z</dcterms:created>
  <dcterms:modified xsi:type="dcterms:W3CDTF">2023-04-14T06:09:46Z</dcterms:modified>
</cp:coreProperties>
</file>