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2023決算\"/>
    </mc:Choice>
  </mc:AlternateContent>
  <xr:revisionPtr revIDLastSave="0" documentId="13_ncr:1_{4F7AFD7D-AB72-468F-8023-FEB523DB3438}" xr6:coauthVersionLast="47" xr6:coauthVersionMax="47" xr10:uidLastSave="{00000000-0000-0000-0000-000000000000}"/>
  <bookViews>
    <workbookView xWindow="780" yWindow="120" windowWidth="13995" windowHeight="154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  <c r="C18" i="1"/>
  <c r="C60" i="1" l="1"/>
  <c r="C5" i="1"/>
  <c r="C4" i="1" s="1"/>
  <c r="C8" i="1"/>
  <c r="C14" i="1"/>
  <c r="E65" i="1" l="1"/>
  <c r="G61" i="1"/>
  <c r="E60" i="1"/>
  <c r="G60" i="1" s="1"/>
  <c r="G63" i="1"/>
  <c r="G85" i="1" l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4" i="1"/>
  <c r="G59" i="1"/>
  <c r="G58" i="1"/>
  <c r="G57" i="1"/>
  <c r="G56" i="1"/>
  <c r="G55" i="1"/>
  <c r="G54" i="1"/>
  <c r="G53" i="1"/>
  <c r="G52" i="1"/>
  <c r="G50" i="1"/>
  <c r="G49" i="1"/>
  <c r="G48" i="1"/>
  <c r="G47" i="1"/>
  <c r="G46" i="1"/>
  <c r="G45" i="1"/>
  <c r="G44" i="1"/>
  <c r="G43" i="1"/>
  <c r="G42" i="1"/>
  <c r="G41" i="1"/>
  <c r="G40" i="1"/>
  <c r="G38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9" i="1" l="1"/>
  <c r="G17" i="1"/>
  <c r="G16" i="1"/>
  <c r="G15" i="1"/>
  <c r="G12" i="1"/>
  <c r="G11" i="1" l="1"/>
  <c r="G9" i="1"/>
  <c r="G6" i="1"/>
  <c r="G10" i="1" l="1"/>
  <c r="G7" i="1"/>
  <c r="E51" i="1"/>
  <c r="E39" i="1"/>
  <c r="E23" i="1"/>
  <c r="E18" i="1"/>
  <c r="E8" i="1"/>
  <c r="E5" i="1"/>
  <c r="E4" i="1" l="1"/>
  <c r="E20" i="1" s="1"/>
  <c r="E22" i="1"/>
  <c r="E86" i="1" l="1"/>
  <c r="C65" i="1"/>
  <c r="G65" i="1" s="1"/>
  <c r="C51" i="1"/>
  <c r="G51" i="1" s="1"/>
  <c r="C39" i="1"/>
  <c r="G39" i="1" s="1"/>
  <c r="C23" i="1"/>
  <c r="G23" i="1" s="1"/>
  <c r="G18" i="1"/>
  <c r="G14" i="1"/>
  <c r="G8" i="1"/>
  <c r="G5" i="1"/>
  <c r="F87" i="1" l="1"/>
  <c r="F88" i="1"/>
  <c r="G4" i="1"/>
  <c r="C22" i="1"/>
  <c r="G22" i="1" s="1"/>
  <c r="C86" i="1" l="1"/>
  <c r="G86" i="1" s="1"/>
  <c r="C20" i="1"/>
  <c r="G20" i="1" l="1"/>
  <c r="D88" i="1"/>
  <c r="G88" i="1" s="1"/>
  <c r="D87" i="1"/>
  <c r="G87" i="1" s="1"/>
</calcChain>
</file>

<file path=xl/sharedStrings.xml><?xml version="1.0" encoding="utf-8"?>
<sst xmlns="http://schemas.openxmlformats.org/spreadsheetml/2006/main" count="109" uniqueCount="83">
  <si>
    <t>NPO法人食品保健科学情報交流協議会</t>
    <rPh sb="3" eb="5">
      <t>ホウジン</t>
    </rPh>
    <rPh sb="5" eb="7">
      <t>ショクヒン</t>
    </rPh>
    <rPh sb="7" eb="9">
      <t>ホケン</t>
    </rPh>
    <rPh sb="9" eb="11">
      <t>カガク</t>
    </rPh>
    <rPh sb="11" eb="13">
      <t>ジョウホウ</t>
    </rPh>
    <rPh sb="13" eb="15">
      <t>コウリュウ</t>
    </rPh>
    <rPh sb="15" eb="18">
      <t>キョウギカイ</t>
    </rPh>
    <phoneticPr fontId="2"/>
  </si>
  <si>
    <t>単位:円</t>
    <rPh sb="0" eb="2">
      <t>タンイ</t>
    </rPh>
    <rPh sb="3" eb="4">
      <t>エン</t>
    </rPh>
    <phoneticPr fontId="2"/>
  </si>
  <si>
    <t>科　　目</t>
    <rPh sb="0" eb="1">
      <t>カ</t>
    </rPh>
    <rPh sb="3" eb="4">
      <t>メ</t>
    </rPh>
    <phoneticPr fontId="2"/>
  </si>
  <si>
    <t>備　　考</t>
    <rPh sb="0" eb="1">
      <t>ソナエ</t>
    </rPh>
    <rPh sb="3" eb="4">
      <t>コウ</t>
    </rPh>
    <phoneticPr fontId="2"/>
  </si>
  <si>
    <t>収　入</t>
    <rPh sb="0" eb="1">
      <t>オサム</t>
    </rPh>
    <rPh sb="2" eb="3">
      <t>イリ</t>
    </rPh>
    <phoneticPr fontId="2"/>
  </si>
  <si>
    <t>会費収入</t>
    <rPh sb="0" eb="2">
      <t>カイヒ</t>
    </rPh>
    <rPh sb="2" eb="4">
      <t>シュウニュウ</t>
    </rPh>
    <phoneticPr fontId="2"/>
  </si>
  <si>
    <t>正会員会費</t>
    <rPh sb="0" eb="3">
      <t>セイカイイン</t>
    </rPh>
    <rPh sb="3" eb="5">
      <t>カイヒ</t>
    </rPh>
    <phoneticPr fontId="2"/>
  </si>
  <si>
    <t>賛助会員会費</t>
    <rPh sb="0" eb="4">
      <t>サンジョカイイン</t>
    </rPh>
    <rPh sb="4" eb="6">
      <t>カイヒ</t>
    </rPh>
    <phoneticPr fontId="2"/>
  </si>
  <si>
    <t>事業収入</t>
    <rPh sb="0" eb="2">
      <t>ジギョウ</t>
    </rPh>
    <rPh sb="2" eb="4">
      <t>シュウニュウ</t>
    </rPh>
    <phoneticPr fontId="2"/>
  </si>
  <si>
    <t>情報提供技術指導事業</t>
    <rPh sb="0" eb="2">
      <t>ジョウホウ</t>
    </rPh>
    <rPh sb="2" eb="4">
      <t>テイキョウ</t>
    </rPh>
    <rPh sb="4" eb="6">
      <t>ギジュツ</t>
    </rPh>
    <rPh sb="6" eb="8">
      <t>シドウ</t>
    </rPh>
    <rPh sb="8" eb="10">
      <t>ジギョウ</t>
    </rPh>
    <phoneticPr fontId="2"/>
  </si>
  <si>
    <t>苦情相談事業</t>
    <rPh sb="0" eb="2">
      <t>クジョウ</t>
    </rPh>
    <rPh sb="2" eb="4">
      <t>ソウダン</t>
    </rPh>
    <rPh sb="4" eb="6">
      <t>ジギョウ</t>
    </rPh>
    <phoneticPr fontId="2"/>
  </si>
  <si>
    <t>学術交流事業</t>
    <rPh sb="0" eb="2">
      <t>ガクジュツ</t>
    </rPh>
    <rPh sb="2" eb="4">
      <t>コウリュウ</t>
    </rPh>
    <rPh sb="4" eb="6">
      <t>ジギョウ</t>
    </rPh>
    <phoneticPr fontId="2"/>
  </si>
  <si>
    <t>調査研究事業</t>
    <rPh sb="0" eb="2">
      <t>チョウサ</t>
    </rPh>
    <rPh sb="2" eb="4">
      <t>ケンキュウ</t>
    </rPh>
    <rPh sb="4" eb="6">
      <t>ジギョウ</t>
    </rPh>
    <phoneticPr fontId="2"/>
  </si>
  <si>
    <t>基盤整備事業</t>
    <rPh sb="0" eb="2">
      <t>キバン</t>
    </rPh>
    <rPh sb="2" eb="4">
      <t>セイビ</t>
    </rPh>
    <rPh sb="4" eb="6">
      <t>ジギョウ</t>
    </rPh>
    <phoneticPr fontId="2"/>
  </si>
  <si>
    <t>管理費収入</t>
    <rPh sb="0" eb="3">
      <t>カンリヒ</t>
    </rPh>
    <rPh sb="3" eb="5">
      <t>シュウニュウ</t>
    </rPh>
    <phoneticPr fontId="2"/>
  </si>
  <si>
    <t>寄付</t>
    <rPh sb="0" eb="2">
      <t>キフ</t>
    </rPh>
    <phoneticPr fontId="2"/>
  </si>
  <si>
    <t>利息</t>
    <rPh sb="0" eb="2">
      <t>リソク</t>
    </rPh>
    <phoneticPr fontId="2"/>
  </si>
  <si>
    <t>前期繰越</t>
    <rPh sb="0" eb="2">
      <t>ゼンキ</t>
    </rPh>
    <rPh sb="2" eb="4">
      <t>クリコシ</t>
    </rPh>
    <phoneticPr fontId="2"/>
  </si>
  <si>
    <t>支  出</t>
    <rPh sb="0" eb="1">
      <t>ササ</t>
    </rPh>
    <rPh sb="3" eb="4">
      <t>デ</t>
    </rPh>
    <phoneticPr fontId="2"/>
  </si>
  <si>
    <t>事業費</t>
    <rPh sb="0" eb="3">
      <t>ジギョウヒ</t>
    </rPh>
    <phoneticPr fontId="2"/>
  </si>
  <si>
    <t>情報提供技術指導等事業</t>
    <rPh sb="0" eb="2">
      <t>ジョウホウ</t>
    </rPh>
    <rPh sb="2" eb="4">
      <t>テイキョウ</t>
    </rPh>
    <rPh sb="4" eb="6">
      <t>ギジュツ</t>
    </rPh>
    <rPh sb="6" eb="8">
      <t>シドウ</t>
    </rPh>
    <rPh sb="8" eb="9">
      <t>トウ</t>
    </rPh>
    <rPh sb="9" eb="11">
      <t>ジギョウ</t>
    </rPh>
    <phoneticPr fontId="2"/>
  </si>
  <si>
    <t>講師料</t>
    <rPh sb="0" eb="3">
      <t>コウシリョウ</t>
    </rPh>
    <phoneticPr fontId="2"/>
  </si>
  <si>
    <t>賃金・アルバイト料</t>
    <rPh sb="0" eb="2">
      <t>チンギン</t>
    </rPh>
    <rPh sb="8" eb="9">
      <t>リョウ</t>
    </rPh>
    <phoneticPr fontId="2"/>
  </si>
  <si>
    <t>原稿料</t>
    <rPh sb="0" eb="3">
      <t>ゲンコウリョウ</t>
    </rPh>
    <phoneticPr fontId="2"/>
  </si>
  <si>
    <t>資料作成</t>
    <rPh sb="0" eb="2">
      <t>シリョウ</t>
    </rPh>
    <rPh sb="2" eb="4">
      <t>サクセイ</t>
    </rPh>
    <phoneticPr fontId="2"/>
  </si>
  <si>
    <t>交通費</t>
    <rPh sb="0" eb="3">
      <t>コウツウヒ</t>
    </rPh>
    <phoneticPr fontId="2"/>
  </si>
  <si>
    <t>会場借料設営費等</t>
    <rPh sb="0" eb="2">
      <t>カイジョウ</t>
    </rPh>
    <rPh sb="2" eb="4">
      <t>シャクリョウ</t>
    </rPh>
    <rPh sb="4" eb="6">
      <t>セツエイ</t>
    </rPh>
    <rPh sb="6" eb="7">
      <t>ヒ</t>
    </rPh>
    <rPh sb="7" eb="8">
      <t>トウ</t>
    </rPh>
    <phoneticPr fontId="2"/>
  </si>
  <si>
    <t>会議費</t>
    <rPh sb="0" eb="3">
      <t>カイギヒ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</si>
  <si>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</si>
  <si>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郵便宅配料</t>
    <rPh sb="0" eb="2">
      <t>ユウビン</t>
    </rPh>
    <rPh sb="2" eb="4">
      <t>タクハイ</t>
    </rPh>
    <rPh sb="4" eb="5">
      <t>リョウ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</si>
  <si>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</si>
  <si>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雑費</t>
    <rPh sb="0" eb="2">
      <t>ザッピ</t>
    </rPh>
    <phoneticPr fontId="2"/>
  </si>
  <si>
    <t>参加費返金</t>
    <rPh sb="0" eb="3">
      <t>サンカヒ</t>
    </rPh>
    <rPh sb="3" eb="5">
      <t>ヘンキン</t>
    </rPh>
    <phoneticPr fontId="2"/>
  </si>
  <si>
    <t>振込手数料</t>
    <rPh sb="0" eb="2">
      <t>フリコミ</t>
    </rPh>
    <rPh sb="2" eb="5">
      <t>テスウリョウ</t>
    </rPh>
    <phoneticPr fontId="2"/>
  </si>
  <si>
    <t>振込み手数料</t>
    <rPh sb="0" eb="2">
      <t>フリコ</t>
    </rPh>
    <rPh sb="3" eb="6">
      <t>テスウリョウ</t>
    </rPh>
    <phoneticPr fontId="2"/>
  </si>
  <si>
    <t>お釣り準備</t>
    <rPh sb="1" eb="2">
      <t>ツ</t>
    </rPh>
    <rPh sb="3" eb="5">
      <t>ジュンビ</t>
    </rPh>
    <phoneticPr fontId="2"/>
  </si>
  <si>
    <t>人件費</t>
    <rPh sb="0" eb="3">
      <t>ジンケンヒ</t>
    </rPh>
    <phoneticPr fontId="2"/>
  </si>
  <si>
    <t>事務経費</t>
    <rPh sb="0" eb="2">
      <t>ジム</t>
    </rPh>
    <rPh sb="2" eb="4">
      <t>ケイヒ</t>
    </rPh>
    <phoneticPr fontId="2"/>
  </si>
  <si>
    <t>アンケート調査費</t>
    <rPh sb="5" eb="7">
      <t>チョウサ</t>
    </rPh>
    <rPh sb="7" eb="8">
      <t>ヒ</t>
    </rPh>
    <phoneticPr fontId="2"/>
  </si>
  <si>
    <t>管理費</t>
    <rPh sb="0" eb="3">
      <t>カンリヒ</t>
    </rPh>
    <phoneticPr fontId="2"/>
  </si>
  <si>
    <t>交通費・旅費</t>
    <rPh sb="0" eb="3">
      <t>コウツウヒ</t>
    </rPh>
    <rPh sb="4" eb="6">
      <t>リョヒ</t>
    </rPh>
    <phoneticPr fontId="2"/>
  </si>
  <si>
    <t>会議費</t>
    <rPh sb="0" eb="2">
      <t>カイギ</t>
    </rPh>
    <rPh sb="2" eb="3">
      <t>ヒ</t>
    </rPh>
    <phoneticPr fontId="2"/>
  </si>
  <si>
    <t>会場・設備借料</t>
    <rPh sb="0" eb="2">
      <t>カイジョウ</t>
    </rPh>
    <rPh sb="3" eb="5">
      <t>セツビ</t>
    </rPh>
    <rPh sb="5" eb="7">
      <t>シャクリョウ</t>
    </rPh>
    <phoneticPr fontId="2"/>
  </si>
  <si>
    <t>家賃・管理費</t>
    <rPh sb="0" eb="2">
      <t>ヤチン</t>
    </rPh>
    <rPh sb="3" eb="6">
      <t>カンリヒ</t>
    </rPh>
    <phoneticPr fontId="2"/>
  </si>
  <si>
    <t>通信費</t>
    <rPh sb="0" eb="3">
      <t>ツウシンヒ</t>
    </rPh>
    <phoneticPr fontId="2"/>
  </si>
  <si>
    <t>リース料</t>
    <rPh sb="3" eb="4">
      <t>リョウ</t>
    </rPh>
    <phoneticPr fontId="2"/>
  </si>
  <si>
    <t>資料作成費</t>
    <rPh sb="0" eb="2">
      <t>シリョウ</t>
    </rPh>
    <rPh sb="2" eb="4">
      <t>サクセイ</t>
    </rPh>
    <rPh sb="4" eb="5">
      <t>ヒ</t>
    </rPh>
    <phoneticPr fontId="2"/>
  </si>
  <si>
    <t>パソコンメンテナス料</t>
    <rPh sb="9" eb="10">
      <t>リョウ</t>
    </rPh>
    <phoneticPr fontId="2"/>
  </si>
  <si>
    <t>備品・図書購入費</t>
    <rPh sb="0" eb="2">
      <t>ビヒン</t>
    </rPh>
    <rPh sb="3" eb="5">
      <t>トショ</t>
    </rPh>
    <rPh sb="5" eb="8">
      <t>コウニュウヒ</t>
    </rPh>
    <phoneticPr fontId="2"/>
  </si>
  <si>
    <t>情報収集費</t>
    <rPh sb="0" eb="2">
      <t>ジョウホウ</t>
    </rPh>
    <rPh sb="2" eb="4">
      <t>シュウシュウ</t>
    </rPh>
    <rPh sb="4" eb="5">
      <t>ヒ</t>
    </rPh>
    <phoneticPr fontId="2"/>
  </si>
  <si>
    <t>学会・研究参加費</t>
    <rPh sb="0" eb="2">
      <t>ガッカイ</t>
    </rPh>
    <rPh sb="3" eb="5">
      <t>ケンキュウ</t>
    </rPh>
    <rPh sb="5" eb="8">
      <t>サンカヒ</t>
    </rPh>
    <phoneticPr fontId="2"/>
  </si>
  <si>
    <t>水道・光熱費</t>
    <rPh sb="0" eb="2">
      <t>スイドウ</t>
    </rPh>
    <rPh sb="3" eb="5">
      <t>コウネツ</t>
    </rPh>
    <rPh sb="5" eb="6">
      <t>ヒ</t>
    </rPh>
    <phoneticPr fontId="2"/>
  </si>
  <si>
    <t>慶弔費</t>
    <rPh sb="0" eb="2">
      <t>ケイチョウ</t>
    </rPh>
    <rPh sb="2" eb="3">
      <t>ヒ</t>
    </rPh>
    <phoneticPr fontId="2"/>
  </si>
  <si>
    <t>租税公課</t>
    <rPh sb="0" eb="2">
      <t>ソゼイ</t>
    </rPh>
    <rPh sb="2" eb="4">
      <t>コウカ</t>
    </rPh>
    <phoneticPr fontId="2"/>
  </si>
  <si>
    <t>予備費</t>
    <rPh sb="0" eb="3">
      <t>ヨビヒ</t>
    </rPh>
    <phoneticPr fontId="2"/>
  </si>
  <si>
    <t>支　出　合　計</t>
    <rPh sb="0" eb="1">
      <t>ササ</t>
    </rPh>
    <rPh sb="2" eb="3">
      <t>デ</t>
    </rPh>
    <rPh sb="4" eb="5">
      <t>ゴウ</t>
    </rPh>
    <rPh sb="6" eb="7">
      <t>ケイ</t>
    </rPh>
    <phoneticPr fontId="2"/>
  </si>
  <si>
    <t>当期収 支 差 額</t>
    <rPh sb="0" eb="2">
      <t>トウキ</t>
    </rPh>
    <rPh sb="2" eb="3">
      <t>オサム</t>
    </rPh>
    <rPh sb="4" eb="5">
      <t>ササ</t>
    </rPh>
    <rPh sb="6" eb="7">
      <t>サ</t>
    </rPh>
    <rPh sb="8" eb="9">
      <t>ガク</t>
    </rPh>
    <phoneticPr fontId="2"/>
  </si>
  <si>
    <t>次期繰越収支差額</t>
    <rPh sb="0" eb="2">
      <t>ジキ</t>
    </rPh>
    <rPh sb="2" eb="3">
      <t>ク</t>
    </rPh>
    <rPh sb="3" eb="4">
      <t>コ</t>
    </rPh>
    <rPh sb="4" eb="6">
      <t>シュウシ</t>
    </rPh>
    <rPh sb="6" eb="8">
      <t>サガク</t>
    </rPh>
    <phoneticPr fontId="2"/>
  </si>
  <si>
    <t>収支差額</t>
    <rPh sb="0" eb="2">
      <t>シュウシ</t>
    </rPh>
    <rPh sb="2" eb="4">
      <t>サガク</t>
    </rPh>
    <phoneticPr fontId="2"/>
  </si>
  <si>
    <t>総会資料送付・ニュースレター</t>
    <rPh sb="0" eb="2">
      <t>ソウカイ</t>
    </rPh>
    <rPh sb="2" eb="4">
      <t>シリョウ</t>
    </rPh>
    <rPh sb="4" eb="6">
      <t>ソウフ</t>
    </rPh>
    <phoneticPr fontId="1"/>
  </si>
  <si>
    <t>新型コロナウイルス感染症流行のため対面及びZoom併用開催</t>
    <rPh sb="17" eb="19">
      <t>タイメン</t>
    </rPh>
    <rPh sb="19" eb="20">
      <t>オヨ</t>
    </rPh>
    <rPh sb="25" eb="27">
      <t>ヘイヨウ</t>
    </rPh>
    <rPh sb="27" eb="29">
      <t>カイサイ</t>
    </rPh>
    <phoneticPr fontId="2"/>
  </si>
  <si>
    <t>コピー機・新規ノートパソコンリース料</t>
    <rPh sb="3" eb="4">
      <t>キ</t>
    </rPh>
    <rPh sb="5" eb="7">
      <t>シンキ</t>
    </rPh>
    <rPh sb="17" eb="18">
      <t>リョウ</t>
    </rPh>
    <phoneticPr fontId="1"/>
  </si>
  <si>
    <t>新型コロナウイルス感染症流行のため講演資料の販売を中止</t>
    <rPh sb="17" eb="21">
      <t>コウエンシリョウ</t>
    </rPh>
    <rPh sb="22" eb="24">
      <t>ハンバイ</t>
    </rPh>
    <rPh sb="25" eb="27">
      <t>チュウシ</t>
    </rPh>
    <phoneticPr fontId="1"/>
  </si>
  <si>
    <t>資料配布をDVD仕様に変更したため</t>
    <rPh sb="0" eb="2">
      <t>シリョウ</t>
    </rPh>
    <rPh sb="2" eb="4">
      <t>ハイフ</t>
    </rPh>
    <rPh sb="8" eb="10">
      <t>シヨウ</t>
    </rPh>
    <rPh sb="11" eb="13">
      <t>ヘンコウ</t>
    </rPh>
    <phoneticPr fontId="1"/>
  </si>
  <si>
    <t>Zoomアプリ購入代金</t>
    <rPh sb="7" eb="11">
      <t>コウニュウダイキン</t>
    </rPh>
    <phoneticPr fontId="1"/>
  </si>
  <si>
    <t>収　入　合　計</t>
    <phoneticPr fontId="2"/>
  </si>
  <si>
    <t>普通預金・当座預金</t>
    <rPh sb="0" eb="2">
      <t>ヨキン</t>
    </rPh>
    <rPh sb="5" eb="9">
      <t>トウザヨキン</t>
    </rPh>
    <phoneticPr fontId="2"/>
  </si>
  <si>
    <t>令和4年度決算報告書（令和4年４月１日～令和5年３月３１日）</t>
    <rPh sb="0" eb="2">
      <t>レイワ</t>
    </rPh>
    <rPh sb="3" eb="5">
      <t>ネンド</t>
    </rPh>
    <phoneticPr fontId="1"/>
  </si>
  <si>
    <t>令和4年度予算案</t>
    <rPh sb="0" eb="1">
      <t>レイ</t>
    </rPh>
    <rPh sb="1" eb="2">
      <t>ワ</t>
    </rPh>
    <rPh sb="3" eb="5">
      <t>ネンド</t>
    </rPh>
    <rPh sb="5" eb="7">
      <t>ヨサン</t>
    </rPh>
    <rPh sb="7" eb="8">
      <t>アン</t>
    </rPh>
    <phoneticPr fontId="2"/>
  </si>
  <si>
    <t>令和4年度執行状況</t>
    <rPh sb="0" eb="1">
      <t>レイ</t>
    </rPh>
    <rPh sb="1" eb="2">
      <t>ワ</t>
    </rPh>
    <rPh sb="3" eb="5">
      <t>ネンド</t>
    </rPh>
    <rPh sb="5" eb="7">
      <t>シッコウ</t>
    </rPh>
    <rPh sb="7" eb="9">
      <t>ジョウキョウ</t>
    </rPh>
    <phoneticPr fontId="2"/>
  </si>
  <si>
    <t>振込み手数料</t>
    <rPh sb="0" eb="2">
      <t>フリコ</t>
    </rPh>
    <rPh sb="3" eb="6">
      <t>テスウリョウ</t>
    </rPh>
    <phoneticPr fontId="1"/>
  </si>
  <si>
    <t>20周年記念行事特別会計</t>
  </si>
  <si>
    <t>エアコン購入</t>
    <rPh sb="4" eb="6">
      <t>コウニュウ</t>
    </rPh>
    <phoneticPr fontId="1"/>
  </si>
  <si>
    <t>食品衛生の手引き関連印刷増加</t>
    <rPh sb="0" eb="4">
      <t>ショクヒンエイセイ</t>
    </rPh>
    <rPh sb="5" eb="7">
      <t>テビ</t>
    </rPh>
    <rPh sb="8" eb="12">
      <t>カンレンインサツ</t>
    </rPh>
    <rPh sb="12" eb="14">
      <t>ゾウカ</t>
    </rPh>
    <phoneticPr fontId="1"/>
  </si>
  <si>
    <t>ワークショップ経費(会議費)</t>
    <rPh sb="0" eb="14">
      <t>カイギヒ</t>
    </rPh>
    <phoneticPr fontId="2"/>
  </si>
  <si>
    <t>未払い3名
過払い2名8,750円</t>
    <rPh sb="0" eb="2">
      <t>ミハラ</t>
    </rPh>
    <rPh sb="4" eb="5">
      <t>メイ</t>
    </rPh>
    <rPh sb="6" eb="8">
      <t>カバラ</t>
    </rPh>
    <rPh sb="10" eb="11">
      <t>メイ</t>
    </rPh>
    <rPh sb="16" eb="17">
      <t>エン</t>
    </rPh>
    <phoneticPr fontId="1"/>
  </si>
  <si>
    <t>新型コロナウイルス感染症流行のためZoom併用方式に変更</t>
    <rPh sb="21" eb="23">
      <t>ヘイヨウ</t>
    </rPh>
    <rPh sb="23" eb="25">
      <t>ホウシキ</t>
    </rPh>
    <rPh sb="26" eb="28">
      <t>ヘンコウ</t>
    </rPh>
    <phoneticPr fontId="1"/>
  </si>
  <si>
    <t>DVD送付</t>
    <rPh sb="3" eb="5">
      <t>ソウフ</t>
    </rPh>
    <phoneticPr fontId="1"/>
  </si>
  <si>
    <t>資料配布用DVD代</t>
    <rPh sb="0" eb="2">
      <t>シリョウ</t>
    </rPh>
    <rPh sb="2" eb="5">
      <t>ハイフヨウ</t>
    </rPh>
    <rPh sb="8" eb="9">
      <t>ダイ</t>
    </rPh>
    <phoneticPr fontId="1"/>
  </si>
  <si>
    <t>総会用DVD　前年度に購入済み</t>
    <rPh sb="0" eb="3">
      <t>ソウカイヨウ</t>
    </rPh>
    <rPh sb="7" eb="10">
      <t>ゼンネンド</t>
    </rPh>
    <rPh sb="11" eb="14">
      <t>コウニュウズ</t>
    </rPh>
    <phoneticPr fontId="1"/>
  </si>
  <si>
    <t>未請求　新年度に請求</t>
    <rPh sb="0" eb="3">
      <t>ミセイキュウ</t>
    </rPh>
    <rPh sb="4" eb="7">
      <t>シンネンド</t>
    </rPh>
    <rPh sb="8" eb="10">
      <t>セイキュウ</t>
    </rPh>
    <phoneticPr fontId="1"/>
  </si>
  <si>
    <t>サラヤ賛助金100,000円
新日本法規出版原稿料等（「わかりやすい食品衛生の手引」の受託による）834,900円
余剰金戻47,960円
他講演会参加費126,000円</t>
    <rPh sb="3" eb="6">
      <t>サンジョキン</t>
    </rPh>
    <rPh sb="13" eb="14">
      <t>エン</t>
    </rPh>
    <rPh sb="15" eb="22">
      <t>シンニホンホウキシュッパン</t>
    </rPh>
    <rPh sb="22" eb="25">
      <t>ゲンコウリョウ</t>
    </rPh>
    <rPh sb="25" eb="26">
      <t>トウ</t>
    </rPh>
    <rPh sb="74" eb="75">
      <t>エン</t>
    </rPh>
    <rPh sb="76" eb="80">
      <t>ヨジョウキンモドエンホカコウエンカイサンカヒエン</t>
    </rPh>
    <phoneticPr fontId="1"/>
  </si>
  <si>
    <t>わかりやすい食品衛生の手引き　原稿料266,040円
余剰金出金47,960円</t>
    <rPh sb="6" eb="10">
      <t>ショクヒンエイセイ</t>
    </rPh>
    <rPh sb="11" eb="13">
      <t>テビ</t>
    </rPh>
    <rPh sb="15" eb="18">
      <t>ゲンコウリョウ</t>
    </rPh>
    <rPh sb="25" eb="26">
      <t>エン</t>
    </rPh>
    <rPh sb="27" eb="30">
      <t>ヨジョウキン</t>
    </rPh>
    <rPh sb="30" eb="32">
      <t>シュッキン</t>
    </rPh>
    <rPh sb="38" eb="39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</si>
</sst>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2"/>
      <color theme="9" tint="-0.499984740745262"/>
      <name val="ＭＳ 明朝"/>
      <family val="1"/>
      <charset val="128"/>
    </font>
    <font>
      <b/>
      <sz val="14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2"/>
      <color rgb="FF00B050"/>
      <name val="BIZ UDPゴシック"/>
      <family val="3"/>
      <charset val="128"/>
    </font>
    <font>
      <sz val="12"/>
      <color rgb="FF0000FF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u/>
      <sz val="18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8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2"/>
      <color rgb="FFFF0000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vertical="center" wrapText="1"/>
    </xf>
    <xf numFmtId="0" fontId="5" fillId="0" borderId="0" xfId="0" applyFo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176" fontId="7" fillId="0" borderId="11" xfId="0" applyNumberFormat="1" applyFont="1" applyBorder="1" applyAlignment="1">
      <alignment vertical="center" wrapText="1"/>
    </xf>
    <xf numFmtId="176" fontId="6" fillId="0" borderId="20" xfId="0" applyNumberFormat="1" applyFont="1" applyBorder="1" applyAlignment="1">
      <alignment vertical="center" wrapText="1"/>
    </xf>
    <xf numFmtId="176" fontId="11" fillId="0" borderId="20" xfId="0" applyNumberFormat="1" applyFont="1" applyBorder="1" applyAlignment="1">
      <alignment vertical="center" wrapText="1"/>
    </xf>
    <xf numFmtId="176" fontId="7" fillId="0" borderId="25" xfId="0" applyNumberFormat="1" applyFont="1" applyBorder="1" applyAlignment="1">
      <alignment vertical="center" wrapText="1"/>
    </xf>
    <xf numFmtId="176" fontId="7" fillId="0" borderId="28" xfId="0" applyNumberFormat="1" applyFont="1" applyBorder="1" applyAlignment="1">
      <alignment vertical="center" wrapText="1"/>
    </xf>
    <xf numFmtId="176" fontId="7" fillId="0" borderId="29" xfId="0" applyNumberFormat="1" applyFont="1" applyBorder="1" applyAlignment="1">
      <alignment vertical="center" wrapText="1"/>
    </xf>
    <xf numFmtId="176" fontId="6" fillId="0" borderId="30" xfId="0" applyNumberFormat="1" applyFont="1" applyBorder="1" applyAlignment="1">
      <alignment vertical="center" wrapText="1"/>
    </xf>
    <xf numFmtId="176" fontId="11" fillId="0" borderId="30" xfId="0" applyNumberFormat="1" applyFont="1" applyBorder="1" applyAlignment="1">
      <alignment vertical="center" wrapText="1"/>
    </xf>
    <xf numFmtId="176" fontId="10" fillId="0" borderId="30" xfId="0" applyNumberFormat="1" applyFont="1" applyBorder="1" applyAlignment="1">
      <alignment vertical="center" wrapText="1"/>
    </xf>
    <xf numFmtId="176" fontId="7" fillId="0" borderId="30" xfId="0" applyNumberFormat="1" applyFont="1" applyBorder="1" applyAlignment="1">
      <alignment vertical="center" wrapText="1"/>
    </xf>
    <xf numFmtId="176" fontId="6" fillId="0" borderId="26" xfId="0" applyNumberFormat="1" applyFont="1" applyBorder="1" applyAlignment="1">
      <alignment vertical="center" wrapText="1"/>
    </xf>
    <xf numFmtId="176" fontId="13" fillId="0" borderId="20" xfId="0" applyNumberFormat="1" applyFont="1" applyBorder="1" applyAlignment="1">
      <alignment vertical="center" wrapText="1"/>
    </xf>
    <xf numFmtId="176" fontId="7" fillId="0" borderId="20" xfId="0" applyNumberFormat="1" applyFont="1" applyBorder="1" applyAlignment="1">
      <alignment vertical="center" wrapText="1"/>
    </xf>
    <xf numFmtId="176" fontId="7" fillId="0" borderId="32" xfId="0" applyNumberFormat="1" applyFont="1" applyBorder="1" applyAlignment="1">
      <alignment vertical="center" wrapText="1"/>
    </xf>
    <xf numFmtId="176" fontId="7" fillId="0" borderId="33" xfId="0" applyNumberFormat="1" applyFont="1" applyBorder="1" applyAlignment="1">
      <alignment vertical="center" wrapText="1"/>
    </xf>
    <xf numFmtId="0" fontId="14" fillId="0" borderId="16" xfId="0" applyFont="1" applyBorder="1">
      <alignment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>
      <alignment vertical="center"/>
    </xf>
    <xf numFmtId="0" fontId="14" fillId="0" borderId="17" xfId="0" applyFont="1" applyBorder="1" applyAlignment="1">
      <alignment horizontal="left" vertical="center"/>
    </xf>
    <xf numFmtId="0" fontId="18" fillId="0" borderId="7" xfId="0" applyFont="1" applyBorder="1">
      <alignment vertical="center"/>
    </xf>
    <xf numFmtId="0" fontId="16" fillId="0" borderId="16" xfId="0" applyFont="1" applyBorder="1">
      <alignment vertical="center"/>
    </xf>
    <xf numFmtId="0" fontId="14" fillId="0" borderId="17" xfId="0" applyFont="1" applyBorder="1" applyAlignment="1">
      <alignment horizontal="left" vertical="center" indent="1"/>
    </xf>
    <xf numFmtId="0" fontId="15" fillId="0" borderId="17" xfId="0" applyFont="1" applyBorder="1" applyAlignment="1">
      <alignment horizontal="left" vertical="center" indent="1"/>
    </xf>
    <xf numFmtId="176" fontId="14" fillId="0" borderId="19" xfId="0" applyNumberFormat="1" applyFont="1" applyBorder="1" applyAlignment="1">
      <alignment horizontal="left" vertical="center" indent="1"/>
    </xf>
    <xf numFmtId="176" fontId="14" fillId="0" borderId="17" xfId="0" applyNumberFormat="1" applyFont="1" applyBorder="1" applyAlignment="1">
      <alignment horizontal="left" vertical="center" indent="1"/>
    </xf>
    <xf numFmtId="0" fontId="6" fillId="0" borderId="11" xfId="0" applyFont="1" applyBorder="1" applyAlignment="1">
      <alignment vertical="center" wrapText="1"/>
    </xf>
    <xf numFmtId="176" fontId="0" fillId="0" borderId="0" xfId="0" applyNumberFormat="1">
      <alignment vertical="center"/>
    </xf>
    <xf numFmtId="176" fontId="10" fillId="0" borderId="15" xfId="0" applyNumberFormat="1" applyFont="1" applyBorder="1">
      <alignment vertical="center"/>
    </xf>
    <xf numFmtId="176" fontId="6" fillId="0" borderId="19" xfId="0" applyNumberFormat="1" applyFont="1" applyBorder="1">
      <alignment vertical="center"/>
    </xf>
    <xf numFmtId="176" fontId="10" fillId="0" borderId="18" xfId="0" applyNumberFormat="1" applyFont="1" applyBorder="1">
      <alignment vertical="center"/>
    </xf>
    <xf numFmtId="176" fontId="10" fillId="0" borderId="19" xfId="0" applyNumberFormat="1" applyFont="1" applyBorder="1">
      <alignment vertical="center"/>
    </xf>
    <xf numFmtId="176" fontId="10" fillId="0" borderId="18" xfId="0" applyNumberFormat="1" applyFont="1" applyBorder="1" applyAlignment="1">
      <alignment horizontal="right" vertical="center"/>
    </xf>
    <xf numFmtId="176" fontId="10" fillId="0" borderId="19" xfId="0" applyNumberFormat="1" applyFont="1" applyBorder="1" applyAlignment="1">
      <alignment horizontal="right" vertical="center"/>
    </xf>
    <xf numFmtId="176" fontId="9" fillId="0" borderId="12" xfId="0" applyNumberFormat="1" applyFont="1" applyBorder="1">
      <alignment vertical="center"/>
    </xf>
    <xf numFmtId="176" fontId="9" fillId="0" borderId="10" xfId="0" applyNumberFormat="1" applyFont="1" applyBorder="1">
      <alignment vertical="center"/>
    </xf>
    <xf numFmtId="176" fontId="9" fillId="0" borderId="18" xfId="0" applyNumberFormat="1" applyFont="1" applyBorder="1">
      <alignment vertical="center"/>
    </xf>
    <xf numFmtId="176" fontId="9" fillId="0" borderId="17" xfId="0" applyNumberFormat="1" applyFont="1" applyBorder="1">
      <alignment vertical="center"/>
    </xf>
    <xf numFmtId="176" fontId="10" fillId="0" borderId="18" xfId="0" applyNumberFormat="1" applyFont="1" applyBorder="1" applyAlignment="1">
      <alignment horizontal="left" vertical="center"/>
    </xf>
    <xf numFmtId="176" fontId="9" fillId="0" borderId="4" xfId="0" applyNumberFormat="1" applyFont="1" applyBorder="1" applyAlignment="1">
      <alignment horizontal="center" vertical="center"/>
    </xf>
    <xf numFmtId="176" fontId="10" fillId="0" borderId="20" xfId="0" applyNumberFormat="1" applyFont="1" applyBorder="1" applyAlignment="1">
      <alignment vertical="center" wrapText="1"/>
    </xf>
    <xf numFmtId="176" fontId="22" fillId="0" borderId="31" xfId="0" applyNumberFormat="1" applyFont="1" applyBorder="1" applyAlignment="1">
      <alignment vertical="center" wrapText="1"/>
    </xf>
    <xf numFmtId="176" fontId="7" fillId="0" borderId="17" xfId="0" applyNumberFormat="1" applyFont="1" applyBorder="1">
      <alignment vertical="center"/>
    </xf>
    <xf numFmtId="176" fontId="7" fillId="0" borderId="18" xfId="0" applyNumberFormat="1" applyFont="1" applyBorder="1">
      <alignment vertical="center"/>
    </xf>
    <xf numFmtId="176" fontId="6" fillId="0" borderId="18" xfId="0" applyNumberFormat="1" applyFont="1" applyBorder="1">
      <alignment vertical="center"/>
    </xf>
    <xf numFmtId="176" fontId="6" fillId="0" borderId="14" xfId="0" applyNumberFormat="1" applyFont="1" applyBorder="1">
      <alignment vertical="center"/>
    </xf>
    <xf numFmtId="177" fontId="6" fillId="0" borderId="10" xfId="0" applyNumberFormat="1" applyFont="1" applyBorder="1">
      <alignment vertical="center"/>
    </xf>
    <xf numFmtId="177" fontId="6" fillId="0" borderId="10" xfId="0" applyNumberFormat="1" applyFont="1" applyBorder="1" applyAlignment="1">
      <alignment horizontal="left" vertical="center"/>
    </xf>
    <xf numFmtId="177" fontId="6" fillId="0" borderId="19" xfId="0" applyNumberFormat="1" applyFont="1" applyBorder="1">
      <alignment vertical="center"/>
    </xf>
    <xf numFmtId="177" fontId="6" fillId="0" borderId="15" xfId="0" applyNumberFormat="1" applyFont="1" applyBorder="1">
      <alignment vertical="center"/>
    </xf>
    <xf numFmtId="177" fontId="6" fillId="0" borderId="15" xfId="0" applyNumberFormat="1" applyFont="1" applyBorder="1" applyAlignment="1">
      <alignment horizontal="right" vertical="center"/>
    </xf>
    <xf numFmtId="177" fontId="6" fillId="0" borderId="15" xfId="0" applyNumberFormat="1" applyFont="1" applyBorder="1" applyAlignment="1">
      <alignment horizontal="left" vertical="center"/>
    </xf>
    <xf numFmtId="177" fontId="7" fillId="0" borderId="27" xfId="0" applyNumberFormat="1" applyFont="1" applyBorder="1">
      <alignment vertical="center"/>
    </xf>
    <xf numFmtId="177" fontId="7" fillId="0" borderId="10" xfId="0" applyNumberFormat="1" applyFont="1" applyBorder="1">
      <alignment vertical="center"/>
    </xf>
    <xf numFmtId="177" fontId="6" fillId="0" borderId="19" xfId="0" applyNumberFormat="1" applyFont="1" applyBorder="1" applyAlignment="1">
      <alignment horizontal="left" vertical="center"/>
    </xf>
    <xf numFmtId="177" fontId="7" fillId="0" borderId="24" xfId="0" applyNumberFormat="1" applyFont="1" applyBorder="1">
      <alignment vertical="center"/>
    </xf>
    <xf numFmtId="176" fontId="9" fillId="0" borderId="5" xfId="0" applyNumberFormat="1" applyFont="1" applyBorder="1" applyAlignment="1">
      <alignment horizontal="right" vertical="center"/>
    </xf>
    <xf numFmtId="176" fontId="6" fillId="0" borderId="31" xfId="0" applyNumberFormat="1" applyFont="1" applyBorder="1" applyAlignment="1">
      <alignment vertical="top" wrapText="1"/>
    </xf>
    <xf numFmtId="0" fontId="14" fillId="0" borderId="17" xfId="0" applyFont="1" applyBorder="1" applyAlignment="1">
      <alignment vertical="center" shrinkToFit="1"/>
    </xf>
    <xf numFmtId="0" fontId="14" fillId="0" borderId="17" xfId="0" applyFont="1" applyBorder="1" applyAlignment="1">
      <alignment horizontal="left" vertical="center" indent="1" shrinkToFit="1"/>
    </xf>
    <xf numFmtId="176" fontId="6" fillId="0" borderId="31" xfId="0" applyNumberFormat="1" applyFont="1" applyBorder="1" applyAlignment="1">
      <alignment vertical="center" wrapText="1"/>
    </xf>
    <xf numFmtId="176" fontId="12" fillId="0" borderId="37" xfId="0" applyNumberFormat="1" applyFont="1" applyBorder="1" applyAlignment="1">
      <alignment vertical="center" wrapText="1"/>
    </xf>
    <xf numFmtId="177" fontId="6" fillId="0" borderId="38" xfId="0" applyNumberFormat="1" applyFont="1" applyBorder="1" applyAlignment="1">
      <alignment horizontal="left" vertical="center"/>
    </xf>
    <xf numFmtId="0" fontId="6" fillId="0" borderId="20" xfId="0" applyFont="1" applyBorder="1" applyAlignment="1">
      <alignment vertical="center" wrapText="1"/>
    </xf>
    <xf numFmtId="176" fontId="14" fillId="0" borderId="19" xfId="0" applyNumberFormat="1" applyFont="1" applyBorder="1" applyAlignment="1">
      <alignment horizontal="left" vertical="center" indent="1" shrinkToFit="1"/>
    </xf>
    <xf numFmtId="176" fontId="9" fillId="0" borderId="23" xfId="0" applyNumberFormat="1" applyFont="1" applyBorder="1">
      <alignment vertical="center"/>
    </xf>
    <xf numFmtId="0" fontId="0" fillId="0" borderId="24" xfId="0" applyBorder="1">
      <alignment vertical="center"/>
    </xf>
    <xf numFmtId="176" fontId="10" fillId="0" borderId="14" xfId="0" applyNumberFormat="1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176" fontId="10" fillId="0" borderId="18" xfId="0" applyNumberFormat="1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76" fontId="10" fillId="0" borderId="19" xfId="0" applyNumberFormat="1" applyFont="1" applyBorder="1" applyAlignment="1">
      <alignment horizontal="left" vertical="center"/>
    </xf>
    <xf numFmtId="176" fontId="6" fillId="0" borderId="18" xfId="0" applyNumberFormat="1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left" vertical="center"/>
    </xf>
    <xf numFmtId="0" fontId="0" fillId="0" borderId="9" xfId="0" applyBorder="1">
      <alignment vertical="center"/>
    </xf>
    <xf numFmtId="176" fontId="10" fillId="0" borderId="12" xfId="0" applyNumberFormat="1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176" fontId="10" fillId="0" borderId="18" xfId="0" applyNumberFormat="1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176" fontId="10" fillId="0" borderId="34" xfId="0" applyNumberFormat="1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10" fillId="0" borderId="9" xfId="0" applyNumberFormat="1" applyFont="1" applyBorder="1" applyAlignment="1">
      <alignment horizontal="left" vertical="center"/>
    </xf>
    <xf numFmtId="176" fontId="10" fillId="0" borderId="15" xfId="0" applyNumberFormat="1" applyFont="1" applyBorder="1" applyAlignment="1">
      <alignment horizontal="left" vertical="center"/>
    </xf>
    <xf numFmtId="0" fontId="16" fillId="0" borderId="7" xfId="0" applyFont="1" applyBorder="1">
      <alignment vertical="center"/>
    </xf>
    <xf numFmtId="0" fontId="0" fillId="0" borderId="10" xfId="0" applyBorder="1">
      <alignment vertical="center"/>
    </xf>
    <xf numFmtId="0" fontId="18" fillId="0" borderId="7" xfId="0" applyFont="1" applyBorder="1">
      <alignment vertical="center"/>
    </xf>
    <xf numFmtId="0" fontId="16" fillId="0" borderId="13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6" xfId="0" applyFont="1" applyBorder="1">
      <alignment vertical="center"/>
    </xf>
    <xf numFmtId="0" fontId="0" fillId="0" borderId="19" xfId="0" applyBorder="1">
      <alignment vertical="center"/>
    </xf>
    <xf numFmtId="0" fontId="20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2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4"/>
  <sheetViews>
    <sheetView tabSelected="1" zoomScale="75" zoomScaleNormal="75" workbookViewId="0">
      <selection activeCell="K9" sqref="K9"/>
    </sheetView>
  </sheetViews>
  <sheetFormatPr defaultRowHeight="18.75" x14ac:dyDescent="0.4"/>
  <cols>
    <col min="1" max="1" width="2.5" customWidth="1"/>
    <col min="2" max="2" width="25" customWidth="1"/>
    <col min="3" max="3" width="8" customWidth="1"/>
    <col min="4" max="4" width="16.125" customWidth="1"/>
    <col min="5" max="5" width="8" customWidth="1"/>
    <col min="6" max="6" width="16.125" customWidth="1"/>
    <col min="7" max="7" width="20.75" customWidth="1"/>
    <col min="8" max="8" width="21" customWidth="1"/>
  </cols>
  <sheetData>
    <row r="1" spans="1:8" ht="57" customHeight="1" x14ac:dyDescent="0.4">
      <c r="A1" s="114" t="s">
        <v>67</v>
      </c>
      <c r="B1" s="114"/>
      <c r="C1" s="114"/>
      <c r="D1" s="114"/>
      <c r="E1" s="114"/>
      <c r="F1" s="114"/>
      <c r="G1" s="114"/>
      <c r="H1" s="114"/>
    </row>
    <row r="2" spans="1:8" ht="27.75" customHeight="1" thickBot="1" x14ac:dyDescent="0.45">
      <c r="A2" s="107" t="s">
        <v>0</v>
      </c>
      <c r="B2" s="108"/>
      <c r="C2" s="109"/>
      <c r="D2" s="109"/>
      <c r="E2" s="109"/>
      <c r="F2" s="109"/>
      <c r="G2" s="109"/>
      <c r="H2" s="8" t="s">
        <v>1</v>
      </c>
    </row>
    <row r="3" spans="1:8" ht="19.5" thickBot="1" x14ac:dyDescent="0.45">
      <c r="A3" s="95" t="s">
        <v>2</v>
      </c>
      <c r="B3" s="96"/>
      <c r="C3" s="85" t="s">
        <v>68</v>
      </c>
      <c r="D3" s="86"/>
      <c r="E3" s="85" t="s">
        <v>69</v>
      </c>
      <c r="F3" s="86"/>
      <c r="G3" s="6" t="s">
        <v>58</v>
      </c>
      <c r="H3" s="7" t="s">
        <v>3</v>
      </c>
    </row>
    <row r="4" spans="1:8" ht="21" x14ac:dyDescent="0.4">
      <c r="A4" s="28" t="s">
        <v>4</v>
      </c>
      <c r="B4" s="5"/>
      <c r="C4" s="87">
        <f>SUM(C5:C17)</f>
        <v>2535008</v>
      </c>
      <c r="D4" s="97"/>
      <c r="E4" s="87">
        <f>SUM(E5:E17)</f>
        <v>3112874</v>
      </c>
      <c r="F4" s="88"/>
      <c r="G4" s="54">
        <f>E4-C4</f>
        <v>577866</v>
      </c>
      <c r="H4" s="9"/>
    </row>
    <row r="5" spans="1:8" x14ac:dyDescent="0.4">
      <c r="A5" s="99" t="s">
        <v>5</v>
      </c>
      <c r="B5" s="100"/>
      <c r="C5" s="75">
        <f>SUM(D6:D7)</f>
        <v>1635000</v>
      </c>
      <c r="D5" s="98"/>
      <c r="E5" s="89">
        <f>SUM(F6:F7)</f>
        <v>1620000</v>
      </c>
      <c r="F5" s="90"/>
      <c r="G5" s="55">
        <f>E5-C5</f>
        <v>-15000</v>
      </c>
      <c r="H5" s="34"/>
    </row>
    <row r="6" spans="1:8" ht="28.5" x14ac:dyDescent="0.4">
      <c r="A6" s="29"/>
      <c r="B6" s="26" t="s">
        <v>6</v>
      </c>
      <c r="C6" s="38"/>
      <c r="D6" s="39">
        <v>515000</v>
      </c>
      <c r="E6" s="38"/>
      <c r="F6" s="39">
        <v>500000</v>
      </c>
      <c r="G6" s="56">
        <f>F6-D6</f>
        <v>-15000</v>
      </c>
      <c r="H6" s="71" t="s">
        <v>75</v>
      </c>
    </row>
    <row r="7" spans="1:8" x14ac:dyDescent="0.4">
      <c r="A7" s="29"/>
      <c r="B7" s="26" t="s">
        <v>7</v>
      </c>
      <c r="C7" s="38"/>
      <c r="D7" s="39">
        <v>1120000</v>
      </c>
      <c r="E7" s="38"/>
      <c r="F7" s="39">
        <v>1120000</v>
      </c>
      <c r="G7" s="56">
        <f>D7-F7</f>
        <v>0</v>
      </c>
      <c r="H7" s="10"/>
    </row>
    <row r="8" spans="1:8" ht="60.75" customHeight="1" x14ac:dyDescent="0.4">
      <c r="A8" s="105" t="s">
        <v>8</v>
      </c>
      <c r="B8" s="106"/>
      <c r="C8" s="77">
        <f>SUM(D9:D13)</f>
        <v>900000</v>
      </c>
      <c r="D8" s="78"/>
      <c r="E8" s="77">
        <f>SUM(F9:F13)</f>
        <v>1492860</v>
      </c>
      <c r="F8" s="78"/>
      <c r="G8" s="55">
        <f>E8-C8</f>
        <v>592860</v>
      </c>
      <c r="H8" s="10" t="s">
        <v>76</v>
      </c>
    </row>
    <row r="9" spans="1:8" ht="128.25" x14ac:dyDescent="0.4">
      <c r="A9" s="29"/>
      <c r="B9" s="66" t="s">
        <v>9</v>
      </c>
      <c r="C9" s="38"/>
      <c r="D9" s="39">
        <v>600000</v>
      </c>
      <c r="E9" s="38"/>
      <c r="F9" s="39">
        <v>1108860</v>
      </c>
      <c r="G9" s="56">
        <f>F9-D9</f>
        <v>508860</v>
      </c>
      <c r="H9" s="10" t="s">
        <v>81</v>
      </c>
    </row>
    <row r="10" spans="1:8" x14ac:dyDescent="0.4">
      <c r="A10" s="29"/>
      <c r="B10" s="27" t="s">
        <v>10</v>
      </c>
      <c r="C10" s="38"/>
      <c r="D10" s="39">
        <v>0</v>
      </c>
      <c r="E10" s="38"/>
      <c r="F10" s="39">
        <v>0</v>
      </c>
      <c r="G10" s="57">
        <f t="shared" ref="G10" si="0">D10-F10</f>
        <v>0</v>
      </c>
      <c r="H10" s="10"/>
    </row>
    <row r="11" spans="1:8" x14ac:dyDescent="0.4">
      <c r="A11" s="29"/>
      <c r="B11" s="27" t="s">
        <v>11</v>
      </c>
      <c r="C11" s="38"/>
      <c r="D11" s="39">
        <v>150000</v>
      </c>
      <c r="E11" s="38"/>
      <c r="F11" s="39">
        <v>186000</v>
      </c>
      <c r="G11" s="57">
        <f>F11-D11</f>
        <v>36000</v>
      </c>
      <c r="H11" s="10"/>
    </row>
    <row r="12" spans="1:8" x14ac:dyDescent="0.4">
      <c r="A12" s="29"/>
      <c r="B12" s="27" t="s">
        <v>12</v>
      </c>
      <c r="C12" s="38"/>
      <c r="D12" s="39">
        <v>150000</v>
      </c>
      <c r="E12" s="38"/>
      <c r="F12" s="39">
        <v>198000</v>
      </c>
      <c r="G12" s="57">
        <f>F12-D12</f>
        <v>48000</v>
      </c>
      <c r="H12" s="10"/>
    </row>
    <row r="13" spans="1:8" x14ac:dyDescent="0.4">
      <c r="A13" s="29"/>
      <c r="B13" s="27" t="s">
        <v>13</v>
      </c>
      <c r="C13" s="40"/>
      <c r="D13" s="41"/>
      <c r="E13" s="40"/>
      <c r="F13" s="41"/>
      <c r="G13" s="58"/>
      <c r="H13" s="10"/>
    </row>
    <row r="14" spans="1:8" ht="42.75" x14ac:dyDescent="0.4">
      <c r="A14" s="105" t="s">
        <v>14</v>
      </c>
      <c r="B14" s="106"/>
      <c r="C14" s="77">
        <f>D15</f>
        <v>0</v>
      </c>
      <c r="D14" s="78"/>
      <c r="E14" s="77">
        <v>0</v>
      </c>
      <c r="F14" s="78"/>
      <c r="G14" s="59">
        <f>E14-C14</f>
        <v>0</v>
      </c>
      <c r="H14" s="10" t="s">
        <v>62</v>
      </c>
    </row>
    <row r="15" spans="1:8" x14ac:dyDescent="0.4">
      <c r="A15" s="29"/>
      <c r="B15" s="27"/>
      <c r="C15" s="38"/>
      <c r="D15" s="39">
        <v>0</v>
      </c>
      <c r="E15" s="38"/>
      <c r="F15" s="39">
        <v>0</v>
      </c>
      <c r="G15" s="57">
        <f>F15-D15</f>
        <v>0</v>
      </c>
      <c r="H15" s="11"/>
    </row>
    <row r="16" spans="1:8" x14ac:dyDescent="0.4">
      <c r="A16" s="104" t="s">
        <v>15</v>
      </c>
      <c r="B16" s="78"/>
      <c r="C16" s="77">
        <v>0</v>
      </c>
      <c r="D16" s="91"/>
      <c r="E16" s="77">
        <v>0</v>
      </c>
      <c r="F16" s="91"/>
      <c r="G16" s="59">
        <f>E16-C16</f>
        <v>0</v>
      </c>
      <c r="H16" s="11"/>
    </row>
    <row r="17" spans="1:8" ht="19.5" thickBot="1" x14ac:dyDescent="0.45">
      <c r="A17" s="105" t="s">
        <v>16</v>
      </c>
      <c r="B17" s="106"/>
      <c r="C17" s="92">
        <v>8</v>
      </c>
      <c r="D17" s="93"/>
      <c r="E17" s="92">
        <v>14</v>
      </c>
      <c r="F17" s="93"/>
      <c r="G17" s="55">
        <f>E17-C17</f>
        <v>6</v>
      </c>
      <c r="H17" s="68"/>
    </row>
    <row r="18" spans="1:8" x14ac:dyDescent="0.4">
      <c r="A18" s="83" t="s">
        <v>17</v>
      </c>
      <c r="B18" s="84"/>
      <c r="C18" s="94">
        <f>D19</f>
        <v>1368994</v>
      </c>
      <c r="D18" s="84"/>
      <c r="E18" s="94">
        <f>F19</f>
        <v>1368994</v>
      </c>
      <c r="F18" s="84"/>
      <c r="G18" s="70">
        <f>E18-C18</f>
        <v>0</v>
      </c>
      <c r="H18" s="69"/>
    </row>
    <row r="19" spans="1:8" x14ac:dyDescent="0.4">
      <c r="A19" s="25"/>
      <c r="B19" s="27" t="s">
        <v>66</v>
      </c>
      <c r="C19" s="40"/>
      <c r="D19" s="41">
        <v>1368994</v>
      </c>
      <c r="E19" s="40"/>
      <c r="F19" s="41">
        <v>1368994</v>
      </c>
      <c r="G19" s="57">
        <f>F19-D19</f>
        <v>0</v>
      </c>
      <c r="H19" s="10"/>
    </row>
    <row r="20" spans="1:8" ht="19.5" thickBot="1" x14ac:dyDescent="0.45">
      <c r="A20" s="110" t="s">
        <v>65</v>
      </c>
      <c r="B20" s="111"/>
      <c r="C20" s="73">
        <f>C4+C18</f>
        <v>3904002</v>
      </c>
      <c r="D20" s="74"/>
      <c r="E20" s="73">
        <f>E4+E18</f>
        <v>4481868</v>
      </c>
      <c r="F20" s="74"/>
      <c r="G20" s="60">
        <f>E20-C20</f>
        <v>577866</v>
      </c>
      <c r="H20" s="12"/>
    </row>
    <row r="21" spans="1:8" ht="21" x14ac:dyDescent="0.4">
      <c r="A21" s="101" t="s">
        <v>18</v>
      </c>
      <c r="B21" s="100"/>
      <c r="C21" s="42"/>
      <c r="D21" s="43"/>
      <c r="E21" s="42"/>
      <c r="F21" s="43"/>
      <c r="G21" s="61"/>
      <c r="H21" s="13"/>
    </row>
    <row r="22" spans="1:8" x14ac:dyDescent="0.4">
      <c r="A22" s="102" t="s">
        <v>19</v>
      </c>
      <c r="B22" s="103"/>
      <c r="C22" s="75">
        <f>SUM(C23+C37+C39+C51+C60)</f>
        <v>1077550</v>
      </c>
      <c r="D22" s="76"/>
      <c r="E22" s="75">
        <f>SUM(E23+E37+E39+E51+E60)</f>
        <v>1162195</v>
      </c>
      <c r="F22" s="76"/>
      <c r="G22" s="55">
        <f t="shared" ref="G22:G23" si="1">E22-C22</f>
        <v>84645</v>
      </c>
      <c r="H22" s="14"/>
    </row>
    <row r="23" spans="1:8" ht="42.75" x14ac:dyDescent="0.4">
      <c r="A23" s="25"/>
      <c r="B23" s="66" t="s">
        <v>20</v>
      </c>
      <c r="C23" s="77">
        <f>SUM(D24:D36)</f>
        <v>444000</v>
      </c>
      <c r="D23" s="79"/>
      <c r="E23" s="77">
        <f>SUM(F24:F36)</f>
        <v>528949</v>
      </c>
      <c r="F23" s="79"/>
      <c r="G23" s="62">
        <f t="shared" si="1"/>
        <v>84949</v>
      </c>
      <c r="H23" s="48" t="s">
        <v>60</v>
      </c>
    </row>
    <row r="24" spans="1:8" x14ac:dyDescent="0.4">
      <c r="A24" s="25"/>
      <c r="B24" s="30" t="s">
        <v>21</v>
      </c>
      <c r="C24" s="38"/>
      <c r="D24" s="39">
        <v>70000</v>
      </c>
      <c r="E24" s="38"/>
      <c r="F24" s="39">
        <v>70000</v>
      </c>
      <c r="G24" s="57">
        <f t="shared" ref="G24:G36" si="2">F24-D24</f>
        <v>0</v>
      </c>
      <c r="H24" s="16"/>
    </row>
    <row r="25" spans="1:8" x14ac:dyDescent="0.4">
      <c r="A25" s="25"/>
      <c r="B25" s="30" t="s">
        <v>22</v>
      </c>
      <c r="C25" s="38"/>
      <c r="D25" s="39">
        <v>180000</v>
      </c>
      <c r="E25" s="38"/>
      <c r="F25" s="39">
        <v>0</v>
      </c>
      <c r="G25" s="57">
        <f t="shared" si="2"/>
        <v>-180000</v>
      </c>
      <c r="H25" s="16"/>
    </row>
    <row r="26" spans="1:8" x14ac:dyDescent="0.4">
      <c r="A26" s="25"/>
      <c r="B26" s="30" t="s">
        <v>23</v>
      </c>
      <c r="C26" s="38"/>
      <c r="D26" s="39">
        <v>0</v>
      </c>
      <c r="E26" s="38"/>
      <c r="F26" s="39">
        <v>0</v>
      </c>
      <c r="G26" s="57">
        <f t="shared" si="2"/>
        <v>0</v>
      </c>
      <c r="H26" s="16"/>
    </row>
    <row r="27" spans="1:8" ht="28.5" x14ac:dyDescent="0.4">
      <c r="A27" s="25"/>
      <c r="B27" s="30" t="s">
        <v>24</v>
      </c>
      <c r="C27" s="38"/>
      <c r="D27" s="39">
        <v>30000</v>
      </c>
      <c r="E27" s="38"/>
      <c r="F27" s="39">
        <v>0</v>
      </c>
      <c r="G27" s="57">
        <f t="shared" si="2"/>
        <v>-30000</v>
      </c>
      <c r="H27" s="15" t="s">
        <v>79</v>
      </c>
    </row>
    <row r="28" spans="1:8" x14ac:dyDescent="0.4">
      <c r="A28" s="25"/>
      <c r="B28" s="30" t="s">
        <v>25</v>
      </c>
      <c r="C28" s="44"/>
      <c r="D28" s="39">
        <v>2000</v>
      </c>
      <c r="E28" s="44"/>
      <c r="F28" s="39">
        <v>760</v>
      </c>
      <c r="G28" s="57">
        <f t="shared" si="2"/>
        <v>-1240</v>
      </c>
      <c r="H28" s="15"/>
    </row>
    <row r="29" spans="1:8" x14ac:dyDescent="0.4">
      <c r="A29" s="25"/>
      <c r="B29" s="30" t="s">
        <v>26</v>
      </c>
      <c r="C29" s="51"/>
      <c r="D29" s="37">
        <v>0</v>
      </c>
      <c r="E29" s="50"/>
      <c r="F29" s="37">
        <v>0</v>
      </c>
      <c r="G29" s="56">
        <f t="shared" si="2"/>
        <v>0</v>
      </c>
      <c r="H29" s="49"/>
    </row>
    <row r="30" spans="1:8" x14ac:dyDescent="0.4">
      <c r="A30" s="25"/>
      <c r="B30" s="30" t="s">
        <v>27</v>
      </c>
      <c r="C30" s="51"/>
      <c r="D30" s="37">
        <v>40000</v>
      </c>
      <c r="E30" s="51"/>
      <c r="F30" s="37">
        <v>100468</v>
      </c>
      <c r="G30" s="56">
        <f t="shared" si="2"/>
        <v>60468</v>
      </c>
      <c r="H30" s="11"/>
    </row>
    <row r="31" spans="1:8" x14ac:dyDescent="0.4">
      <c r="A31" s="25"/>
      <c r="B31" s="30" t="s">
        <v>28</v>
      </c>
      <c r="C31" s="51"/>
      <c r="D31" s="37">
        <v>0</v>
      </c>
      <c r="E31" s="51"/>
      <c r="F31" s="37">
        <v>0</v>
      </c>
      <c r="G31" s="56">
        <f t="shared" si="2"/>
        <v>0</v>
      </c>
      <c r="H31" s="16"/>
    </row>
    <row r="32" spans="1:8" ht="28.5" x14ac:dyDescent="0.4">
      <c r="A32" s="25"/>
      <c r="B32" s="30" t="s">
        <v>29</v>
      </c>
      <c r="C32" s="51"/>
      <c r="D32" s="37">
        <v>15000</v>
      </c>
      <c r="E32" s="51"/>
      <c r="F32" s="37">
        <v>24024</v>
      </c>
      <c r="G32" s="56">
        <f t="shared" si="2"/>
        <v>9024</v>
      </c>
      <c r="H32" s="15" t="s">
        <v>59</v>
      </c>
    </row>
    <row r="33" spans="1:8" x14ac:dyDescent="0.4">
      <c r="A33" s="25"/>
      <c r="B33" s="30" t="s">
        <v>30</v>
      </c>
      <c r="C33" s="51"/>
      <c r="D33" s="37">
        <v>1000</v>
      </c>
      <c r="E33" s="51"/>
      <c r="F33" s="37">
        <v>0</v>
      </c>
      <c r="G33" s="56">
        <f t="shared" si="2"/>
        <v>-1000</v>
      </c>
      <c r="H33" s="15"/>
    </row>
    <row r="34" spans="1:8" ht="79.5" customHeight="1" x14ac:dyDescent="0.4">
      <c r="A34" s="25"/>
      <c r="B34" s="30" t="s">
        <v>31</v>
      </c>
      <c r="C34" s="51"/>
      <c r="D34" s="37">
        <v>105000</v>
      </c>
      <c r="E34" s="51"/>
      <c r="F34" s="37">
        <v>332960</v>
      </c>
      <c r="G34" s="56">
        <f t="shared" si="2"/>
        <v>227960</v>
      </c>
      <c r="H34" s="15" t="s">
        <v>82</v>
      </c>
    </row>
    <row r="35" spans="1:8" x14ac:dyDescent="0.4">
      <c r="A35" s="25"/>
      <c r="B35" s="30" t="s">
        <v>32</v>
      </c>
      <c r="C35" s="51"/>
      <c r="D35" s="37">
        <v>0</v>
      </c>
      <c r="E35" s="51"/>
      <c r="F35" s="37">
        <v>0</v>
      </c>
      <c r="G35" s="56">
        <f t="shared" si="2"/>
        <v>0</v>
      </c>
      <c r="H35" s="17"/>
    </row>
    <row r="36" spans="1:8" x14ac:dyDescent="0.4">
      <c r="A36" s="25"/>
      <c r="B36" s="30" t="s">
        <v>33</v>
      </c>
      <c r="C36" s="51"/>
      <c r="D36" s="37">
        <v>1000</v>
      </c>
      <c r="E36" s="51"/>
      <c r="F36" s="37">
        <v>737</v>
      </c>
      <c r="G36" s="56">
        <f t="shared" si="2"/>
        <v>-263</v>
      </c>
      <c r="H36" s="18"/>
    </row>
    <row r="37" spans="1:8" x14ac:dyDescent="0.4">
      <c r="A37" s="25"/>
      <c r="B37" s="27" t="s">
        <v>10</v>
      </c>
      <c r="C37" s="80">
        <v>0</v>
      </c>
      <c r="D37" s="81"/>
      <c r="E37" s="80">
        <v>0</v>
      </c>
      <c r="F37" s="81"/>
      <c r="G37" s="62"/>
      <c r="H37" s="18"/>
    </row>
    <row r="38" spans="1:8" x14ac:dyDescent="0.4">
      <c r="A38" s="25"/>
      <c r="B38" s="31" t="s">
        <v>10</v>
      </c>
      <c r="C38" s="52"/>
      <c r="D38" s="37">
        <v>0</v>
      </c>
      <c r="E38" s="52"/>
      <c r="F38" s="37">
        <v>0</v>
      </c>
      <c r="G38" s="56">
        <f>F38-D38</f>
        <v>0</v>
      </c>
      <c r="H38" s="18"/>
    </row>
    <row r="39" spans="1:8" ht="42.75" x14ac:dyDescent="0.4">
      <c r="A39" s="25"/>
      <c r="B39" s="27" t="s">
        <v>11</v>
      </c>
      <c r="C39" s="80">
        <f>SUM(D40:D50)</f>
        <v>68000</v>
      </c>
      <c r="D39" s="82"/>
      <c r="E39" s="80">
        <f>SUM(F40:F50)</f>
        <v>145550</v>
      </c>
      <c r="F39" s="82"/>
      <c r="G39" s="62">
        <f t="shared" ref="G39" si="3">E39-C39</f>
        <v>77550</v>
      </c>
      <c r="H39" s="48" t="s">
        <v>60</v>
      </c>
    </row>
    <row r="40" spans="1:8" x14ac:dyDescent="0.4">
      <c r="A40" s="25"/>
      <c r="B40" s="30" t="s">
        <v>21</v>
      </c>
      <c r="C40" s="52"/>
      <c r="D40" s="37">
        <v>20000</v>
      </c>
      <c r="E40" s="52"/>
      <c r="F40" s="37">
        <v>60000</v>
      </c>
      <c r="G40" s="57">
        <f t="shared" ref="G40:G50" si="4">F40-D40</f>
        <v>40000</v>
      </c>
      <c r="H40" s="19"/>
    </row>
    <row r="41" spans="1:8" x14ac:dyDescent="0.4">
      <c r="A41" s="25"/>
      <c r="B41" s="30" t="s">
        <v>25</v>
      </c>
      <c r="C41" s="53"/>
      <c r="D41" s="37">
        <v>2000</v>
      </c>
      <c r="E41" s="53"/>
      <c r="F41" s="37">
        <v>33250</v>
      </c>
      <c r="G41" s="57">
        <f t="shared" si="4"/>
        <v>31250</v>
      </c>
      <c r="H41" s="15"/>
    </row>
    <row r="42" spans="1:8" x14ac:dyDescent="0.4">
      <c r="A42" s="25"/>
      <c r="B42" s="30" t="s">
        <v>26</v>
      </c>
      <c r="C42" s="52"/>
      <c r="D42" s="37">
        <v>0</v>
      </c>
      <c r="E42" s="52"/>
      <c r="F42" s="37">
        <v>0</v>
      </c>
      <c r="G42" s="57">
        <f t="shared" si="4"/>
        <v>0</v>
      </c>
      <c r="H42" s="15"/>
    </row>
    <row r="43" spans="1:8" x14ac:dyDescent="0.4">
      <c r="A43" s="25"/>
      <c r="B43" s="30" t="s">
        <v>27</v>
      </c>
      <c r="C43" s="52"/>
      <c r="D43" s="37">
        <v>0</v>
      </c>
      <c r="E43" s="52"/>
      <c r="F43" s="37">
        <v>29580</v>
      </c>
      <c r="G43" s="57">
        <f t="shared" si="4"/>
        <v>29580</v>
      </c>
      <c r="H43" s="11"/>
    </row>
    <row r="44" spans="1:8" ht="28.5" x14ac:dyDescent="0.4">
      <c r="A44" s="25"/>
      <c r="B44" s="30" t="s">
        <v>28</v>
      </c>
      <c r="C44" s="52"/>
      <c r="D44" s="37">
        <v>15000</v>
      </c>
      <c r="E44" s="52"/>
      <c r="F44" s="37">
        <v>0</v>
      </c>
      <c r="G44" s="57">
        <f t="shared" si="4"/>
        <v>-15000</v>
      </c>
      <c r="H44" s="15" t="s">
        <v>63</v>
      </c>
    </row>
    <row r="45" spans="1:8" x14ac:dyDescent="0.4">
      <c r="A45" s="25"/>
      <c r="B45" s="30" t="s">
        <v>29</v>
      </c>
      <c r="C45" s="51"/>
      <c r="D45" s="37">
        <v>10000</v>
      </c>
      <c r="E45" s="50"/>
      <c r="F45" s="37">
        <v>7980</v>
      </c>
      <c r="G45" s="57">
        <f t="shared" si="4"/>
        <v>-2020</v>
      </c>
      <c r="H45" s="15" t="s">
        <v>77</v>
      </c>
    </row>
    <row r="46" spans="1:8" x14ac:dyDescent="0.4">
      <c r="A46" s="25"/>
      <c r="B46" s="30" t="s">
        <v>30</v>
      </c>
      <c r="C46" s="44"/>
      <c r="D46" s="36">
        <v>0</v>
      </c>
      <c r="E46" s="45"/>
      <c r="F46" s="36">
        <v>0</v>
      </c>
      <c r="G46" s="57">
        <f t="shared" si="4"/>
        <v>0</v>
      </c>
      <c r="H46" s="15"/>
    </row>
    <row r="47" spans="1:8" x14ac:dyDescent="0.4">
      <c r="A47" s="25"/>
      <c r="B47" s="30" t="s">
        <v>31</v>
      </c>
      <c r="C47" s="44"/>
      <c r="D47" s="36">
        <v>0</v>
      </c>
      <c r="E47" s="45"/>
      <c r="F47" s="36">
        <v>0</v>
      </c>
      <c r="G47" s="57">
        <f t="shared" si="4"/>
        <v>0</v>
      </c>
      <c r="H47" s="15"/>
    </row>
    <row r="48" spans="1:8" x14ac:dyDescent="0.4">
      <c r="A48" s="25"/>
      <c r="B48" s="30" t="s">
        <v>24</v>
      </c>
      <c r="C48" s="38"/>
      <c r="D48" s="39">
        <v>20000</v>
      </c>
      <c r="E48" s="38"/>
      <c r="F48" s="39">
        <v>14740</v>
      </c>
      <c r="G48" s="57">
        <f t="shared" si="4"/>
        <v>-5260</v>
      </c>
      <c r="H48" s="15" t="s">
        <v>78</v>
      </c>
    </row>
    <row r="49" spans="1:8" x14ac:dyDescent="0.4">
      <c r="A49" s="25"/>
      <c r="B49" s="30" t="s">
        <v>34</v>
      </c>
      <c r="C49" s="38"/>
      <c r="D49" s="39">
        <v>1000</v>
      </c>
      <c r="E49" s="38"/>
      <c r="F49" s="39">
        <v>0</v>
      </c>
      <c r="G49" s="57">
        <f t="shared" si="4"/>
        <v>-1000</v>
      </c>
      <c r="H49" s="15"/>
    </row>
    <row r="50" spans="1:8" x14ac:dyDescent="0.4">
      <c r="A50" s="25"/>
      <c r="B50" s="30" t="s">
        <v>35</v>
      </c>
      <c r="C50" s="38"/>
      <c r="D50" s="39">
        <v>0</v>
      </c>
      <c r="E50" s="38"/>
      <c r="F50" s="39">
        <v>0</v>
      </c>
      <c r="G50" s="57">
        <f t="shared" si="4"/>
        <v>0</v>
      </c>
      <c r="H50" s="15"/>
    </row>
    <row r="51" spans="1:8" ht="42.75" x14ac:dyDescent="0.4">
      <c r="A51" s="25"/>
      <c r="B51" s="27" t="s">
        <v>12</v>
      </c>
      <c r="C51" s="77">
        <f>SUM(D52:D59)</f>
        <v>33000</v>
      </c>
      <c r="D51" s="78"/>
      <c r="E51" s="77">
        <f>SUM(F52:F59)</f>
        <v>80256</v>
      </c>
      <c r="F51" s="78"/>
      <c r="G51" s="59">
        <f t="shared" ref="G51" si="5">E51-C51</f>
        <v>47256</v>
      </c>
      <c r="H51" s="48" t="s">
        <v>60</v>
      </c>
    </row>
    <row r="52" spans="1:8" x14ac:dyDescent="0.4">
      <c r="A52" s="25"/>
      <c r="B52" s="30" t="s">
        <v>36</v>
      </c>
      <c r="C52" s="46"/>
      <c r="D52" s="41">
        <v>0</v>
      </c>
      <c r="E52" s="46"/>
      <c r="F52" s="41">
        <v>55000</v>
      </c>
      <c r="G52" s="58">
        <f t="shared" ref="G52:G59" si="6">F52-D52</f>
        <v>55000</v>
      </c>
      <c r="H52" s="15"/>
    </row>
    <row r="53" spans="1:8" x14ac:dyDescent="0.4">
      <c r="A53" s="25"/>
      <c r="B53" s="32" t="s">
        <v>37</v>
      </c>
      <c r="C53" s="40"/>
      <c r="D53" s="41">
        <v>0</v>
      </c>
      <c r="E53" s="40"/>
      <c r="F53" s="41">
        <v>0</v>
      </c>
      <c r="G53" s="58">
        <f t="shared" si="6"/>
        <v>0</v>
      </c>
      <c r="H53" s="15"/>
    </row>
    <row r="54" spans="1:8" x14ac:dyDescent="0.4">
      <c r="A54" s="25"/>
      <c r="B54" s="32" t="s">
        <v>38</v>
      </c>
      <c r="C54" s="40"/>
      <c r="D54" s="41">
        <v>0</v>
      </c>
      <c r="E54" s="40"/>
      <c r="F54" s="41">
        <v>0</v>
      </c>
      <c r="G54" s="58">
        <f t="shared" si="6"/>
        <v>0</v>
      </c>
      <c r="H54" s="15"/>
    </row>
    <row r="55" spans="1:8" x14ac:dyDescent="0.4">
      <c r="A55" s="25"/>
      <c r="B55" s="72" t="s">
        <v>74</v>
      </c>
      <c r="C55" s="40"/>
      <c r="D55" s="41">
        <v>20000</v>
      </c>
      <c r="E55" s="40"/>
      <c r="F55" s="41">
        <v>25256</v>
      </c>
      <c r="G55" s="58">
        <f t="shared" si="6"/>
        <v>5256</v>
      </c>
      <c r="H55" s="15"/>
    </row>
    <row r="56" spans="1:8" x14ac:dyDescent="0.4">
      <c r="A56" s="25"/>
      <c r="B56" s="33" t="s">
        <v>25</v>
      </c>
      <c r="C56" s="40"/>
      <c r="D56" s="41">
        <v>2000</v>
      </c>
      <c r="E56" s="40"/>
      <c r="F56" s="41">
        <v>0</v>
      </c>
      <c r="G56" s="57">
        <f t="shared" si="6"/>
        <v>-2000</v>
      </c>
      <c r="H56" s="15"/>
    </row>
    <row r="57" spans="1:8" x14ac:dyDescent="0.4">
      <c r="A57" s="25"/>
      <c r="B57" s="33" t="s">
        <v>31</v>
      </c>
      <c r="C57" s="40"/>
      <c r="D57" s="41">
        <v>0</v>
      </c>
      <c r="E57" s="40"/>
      <c r="F57" s="41">
        <v>0</v>
      </c>
      <c r="G57" s="57">
        <f t="shared" si="6"/>
        <v>0</v>
      </c>
      <c r="H57" s="15"/>
    </row>
    <row r="58" spans="1:8" x14ac:dyDescent="0.4">
      <c r="A58" s="25"/>
      <c r="B58" s="33" t="s">
        <v>29</v>
      </c>
      <c r="C58" s="40"/>
      <c r="D58" s="41">
        <v>10000</v>
      </c>
      <c r="E58" s="40"/>
      <c r="F58" s="41">
        <v>0</v>
      </c>
      <c r="G58" s="57">
        <f t="shared" si="6"/>
        <v>-10000</v>
      </c>
      <c r="H58" s="15" t="s">
        <v>80</v>
      </c>
    </row>
    <row r="59" spans="1:8" x14ac:dyDescent="0.4">
      <c r="A59" s="25"/>
      <c r="B59" s="33" t="s">
        <v>33</v>
      </c>
      <c r="C59" s="40"/>
      <c r="D59" s="41">
        <v>1000</v>
      </c>
      <c r="E59" s="40"/>
      <c r="F59" s="41">
        <v>0</v>
      </c>
      <c r="G59" s="57">
        <f t="shared" si="6"/>
        <v>-1000</v>
      </c>
      <c r="H59" s="15"/>
    </row>
    <row r="60" spans="1:8" x14ac:dyDescent="0.4">
      <c r="A60" s="25"/>
      <c r="B60" s="27" t="s">
        <v>13</v>
      </c>
      <c r="C60" s="77">
        <f>SUM(D61:D64)</f>
        <v>532550</v>
      </c>
      <c r="D60" s="78"/>
      <c r="E60" s="77">
        <f>SUM(F61:F64)</f>
        <v>407440</v>
      </c>
      <c r="F60" s="78"/>
      <c r="G60" s="59">
        <f t="shared" ref="G60" si="7">E60-C60</f>
        <v>-125110</v>
      </c>
      <c r="H60" s="20"/>
    </row>
    <row r="61" spans="1:8" x14ac:dyDescent="0.4">
      <c r="A61" s="25"/>
      <c r="B61" s="30" t="s">
        <v>13</v>
      </c>
      <c r="C61" s="40"/>
      <c r="D61" s="41">
        <v>360000</v>
      </c>
      <c r="E61" s="40"/>
      <c r="F61" s="41">
        <v>385000</v>
      </c>
      <c r="G61" s="58">
        <f t="shared" ref="G61:G62" si="8">F61-D61</f>
        <v>25000</v>
      </c>
      <c r="H61" s="48" t="s">
        <v>72</v>
      </c>
    </row>
    <row r="62" spans="1:8" x14ac:dyDescent="0.4">
      <c r="A62" s="25"/>
      <c r="B62" s="67" t="s">
        <v>64</v>
      </c>
      <c r="C62" s="40"/>
      <c r="D62" s="41">
        <v>22110</v>
      </c>
      <c r="E62" s="40"/>
      <c r="F62" s="41">
        <v>22110</v>
      </c>
      <c r="G62" s="58">
        <f t="shared" si="8"/>
        <v>0</v>
      </c>
      <c r="H62" s="48"/>
    </row>
    <row r="63" spans="1:8" x14ac:dyDescent="0.4">
      <c r="A63" s="25"/>
      <c r="B63" s="67" t="s">
        <v>70</v>
      </c>
      <c r="C63" s="40"/>
      <c r="D63" s="41">
        <v>440</v>
      </c>
      <c r="E63" s="40"/>
      <c r="F63" s="41">
        <v>330</v>
      </c>
      <c r="G63" s="58">
        <f t="shared" ref="G63:G64" si="9">F63-D63</f>
        <v>-110</v>
      </c>
      <c r="H63" s="48"/>
    </row>
    <row r="64" spans="1:8" x14ac:dyDescent="0.4">
      <c r="A64" s="25"/>
      <c r="B64" s="67" t="s">
        <v>71</v>
      </c>
      <c r="C64" s="40"/>
      <c r="D64" s="41">
        <v>150000</v>
      </c>
      <c r="E64" s="40"/>
      <c r="F64" s="41">
        <v>0</v>
      </c>
      <c r="G64" s="58">
        <f t="shared" si="9"/>
        <v>-150000</v>
      </c>
      <c r="H64" s="48"/>
    </row>
    <row r="65" spans="1:8" x14ac:dyDescent="0.4">
      <c r="A65" s="104" t="s">
        <v>39</v>
      </c>
      <c r="B65" s="78"/>
      <c r="C65" s="77">
        <f>SUM(D66:D85)</f>
        <v>1916080</v>
      </c>
      <c r="D65" s="78"/>
      <c r="E65" s="77">
        <f>SUM(F66:F85)</f>
        <v>1856779</v>
      </c>
      <c r="F65" s="78"/>
      <c r="G65" s="59">
        <f t="shared" ref="G65" si="10">E65-C65</f>
        <v>-59301</v>
      </c>
      <c r="H65" s="21"/>
    </row>
    <row r="66" spans="1:8" x14ac:dyDescent="0.4">
      <c r="A66" s="24"/>
      <c r="B66" s="27" t="s">
        <v>22</v>
      </c>
      <c r="C66" s="38"/>
      <c r="D66" s="39">
        <v>950000</v>
      </c>
      <c r="E66" s="38"/>
      <c r="F66" s="39">
        <v>994429</v>
      </c>
      <c r="G66" s="57">
        <f t="shared" ref="G66:G85" si="11">F66-D66</f>
        <v>44429</v>
      </c>
      <c r="H66" s="48"/>
    </row>
    <row r="67" spans="1:8" x14ac:dyDescent="0.4">
      <c r="A67" s="24"/>
      <c r="B67" s="26" t="s">
        <v>40</v>
      </c>
      <c r="C67" s="38"/>
      <c r="D67" s="39">
        <v>120000</v>
      </c>
      <c r="E67" s="38"/>
      <c r="F67" s="39">
        <v>61150</v>
      </c>
      <c r="G67" s="57">
        <f t="shared" si="11"/>
        <v>-58850</v>
      </c>
      <c r="H67" s="48"/>
    </row>
    <row r="68" spans="1:8" x14ac:dyDescent="0.4">
      <c r="A68" s="24"/>
      <c r="B68" s="26" t="s">
        <v>41</v>
      </c>
      <c r="C68" s="38"/>
      <c r="D68" s="39">
        <v>15000</v>
      </c>
      <c r="E68" s="38"/>
      <c r="F68" s="39">
        <v>7078</v>
      </c>
      <c r="G68" s="57">
        <f t="shared" si="11"/>
        <v>-7922</v>
      </c>
      <c r="H68" s="10"/>
    </row>
    <row r="69" spans="1:8" x14ac:dyDescent="0.4">
      <c r="A69" s="24"/>
      <c r="B69" s="26" t="s">
        <v>42</v>
      </c>
      <c r="C69" s="38"/>
      <c r="D69" s="39">
        <v>0</v>
      </c>
      <c r="E69" s="38"/>
      <c r="F69" s="39">
        <v>0</v>
      </c>
      <c r="G69" s="57">
        <f t="shared" si="11"/>
        <v>0</v>
      </c>
      <c r="H69" s="10"/>
    </row>
    <row r="70" spans="1:8" x14ac:dyDescent="0.4">
      <c r="A70" s="24"/>
      <c r="B70" s="27" t="s">
        <v>43</v>
      </c>
      <c r="C70" s="38"/>
      <c r="D70" s="39">
        <v>330000</v>
      </c>
      <c r="E70" s="38"/>
      <c r="F70" s="39">
        <v>330000</v>
      </c>
      <c r="G70" s="57">
        <f t="shared" si="11"/>
        <v>0</v>
      </c>
      <c r="H70" s="10"/>
    </row>
    <row r="71" spans="1:8" x14ac:dyDescent="0.4">
      <c r="A71" s="24"/>
      <c r="B71" s="27" t="s">
        <v>44</v>
      </c>
      <c r="C71" s="38"/>
      <c r="D71" s="39">
        <v>140000</v>
      </c>
      <c r="E71" s="38"/>
      <c r="F71" s="39">
        <v>133758</v>
      </c>
      <c r="G71" s="57">
        <f t="shared" si="11"/>
        <v>-6242</v>
      </c>
      <c r="H71" s="10"/>
    </row>
    <row r="72" spans="1:8" ht="28.5" x14ac:dyDescent="0.4">
      <c r="A72" s="24"/>
      <c r="B72" s="26" t="s">
        <v>45</v>
      </c>
      <c r="C72" s="38"/>
      <c r="D72" s="39">
        <v>124080</v>
      </c>
      <c r="E72" s="38"/>
      <c r="F72" s="39">
        <v>124080</v>
      </c>
      <c r="G72" s="57">
        <f t="shared" si="11"/>
        <v>0</v>
      </c>
      <c r="H72" s="10" t="s">
        <v>61</v>
      </c>
    </row>
    <row r="73" spans="1:8" x14ac:dyDescent="0.4">
      <c r="A73" s="24"/>
      <c r="B73" s="26" t="s">
        <v>46</v>
      </c>
      <c r="C73" s="38"/>
      <c r="D73" s="39">
        <v>0</v>
      </c>
      <c r="E73" s="38"/>
      <c r="F73" s="39">
        <v>0</v>
      </c>
      <c r="G73" s="57">
        <f t="shared" si="11"/>
        <v>0</v>
      </c>
      <c r="H73" s="10"/>
    </row>
    <row r="74" spans="1:8" x14ac:dyDescent="0.4">
      <c r="A74" s="24"/>
      <c r="B74" s="26" t="s">
        <v>29</v>
      </c>
      <c r="C74" s="38"/>
      <c r="D74" s="37">
        <v>15000</v>
      </c>
      <c r="E74" s="52"/>
      <c r="F74" s="37">
        <v>10818</v>
      </c>
      <c r="G74" s="57">
        <f t="shared" si="11"/>
        <v>-4182</v>
      </c>
      <c r="H74" s="10"/>
    </row>
    <row r="75" spans="1:8" ht="28.5" x14ac:dyDescent="0.4">
      <c r="A75" s="24"/>
      <c r="B75" s="26" t="s">
        <v>47</v>
      </c>
      <c r="C75" s="38"/>
      <c r="D75" s="37">
        <v>36000</v>
      </c>
      <c r="E75" s="52"/>
      <c r="F75" s="37">
        <v>81029</v>
      </c>
      <c r="G75" s="57">
        <f t="shared" si="11"/>
        <v>45029</v>
      </c>
      <c r="H75" s="10" t="s">
        <v>73</v>
      </c>
    </row>
    <row r="76" spans="1:8" x14ac:dyDescent="0.4">
      <c r="A76" s="24"/>
      <c r="B76" s="26" t="s">
        <v>48</v>
      </c>
      <c r="C76" s="38"/>
      <c r="D76" s="37">
        <v>10000</v>
      </c>
      <c r="E76" s="52"/>
      <c r="F76" s="37">
        <v>2750</v>
      </c>
      <c r="G76" s="57">
        <f t="shared" si="11"/>
        <v>-7250</v>
      </c>
      <c r="H76" s="10"/>
    </row>
    <row r="77" spans="1:8" x14ac:dyDescent="0.4">
      <c r="A77" s="24"/>
      <c r="B77" s="26" t="s">
        <v>49</v>
      </c>
      <c r="C77" s="38"/>
      <c r="D77" s="37">
        <v>0</v>
      </c>
      <c r="E77" s="52"/>
      <c r="F77" s="37">
        <v>0</v>
      </c>
      <c r="G77" s="57">
        <f t="shared" si="11"/>
        <v>0</v>
      </c>
      <c r="H77" s="10"/>
    </row>
    <row r="78" spans="1:8" x14ac:dyDescent="0.4">
      <c r="A78" s="24"/>
      <c r="B78" s="26" t="s">
        <v>50</v>
      </c>
      <c r="C78" s="38"/>
      <c r="D78" s="37">
        <v>0</v>
      </c>
      <c r="E78" s="52"/>
      <c r="F78" s="37">
        <v>0</v>
      </c>
      <c r="G78" s="57">
        <f t="shared" si="11"/>
        <v>0</v>
      </c>
      <c r="H78" s="10"/>
    </row>
    <row r="79" spans="1:8" x14ac:dyDescent="0.4">
      <c r="A79" s="24"/>
      <c r="B79" s="26" t="s">
        <v>30</v>
      </c>
      <c r="C79" s="38"/>
      <c r="D79" s="37">
        <v>20000</v>
      </c>
      <c r="E79" s="52"/>
      <c r="F79" s="37">
        <v>19150</v>
      </c>
      <c r="G79" s="57">
        <f t="shared" si="11"/>
        <v>-850</v>
      </c>
      <c r="H79" s="10"/>
    </row>
    <row r="80" spans="1:8" x14ac:dyDescent="0.4">
      <c r="A80" s="24"/>
      <c r="B80" s="26" t="s">
        <v>51</v>
      </c>
      <c r="C80" s="38"/>
      <c r="D80" s="37">
        <v>70000</v>
      </c>
      <c r="E80" s="52"/>
      <c r="F80" s="37">
        <v>70170</v>
      </c>
      <c r="G80" s="57">
        <f t="shared" si="11"/>
        <v>170</v>
      </c>
      <c r="H80" s="10"/>
    </row>
    <row r="81" spans="1:8" x14ac:dyDescent="0.4">
      <c r="A81" s="24"/>
      <c r="B81" s="26" t="s">
        <v>31</v>
      </c>
      <c r="C81" s="38"/>
      <c r="D81" s="37">
        <v>20000</v>
      </c>
      <c r="E81" s="52"/>
      <c r="F81" s="37">
        <v>17560</v>
      </c>
      <c r="G81" s="57">
        <f t="shared" si="11"/>
        <v>-2440</v>
      </c>
      <c r="H81" s="10"/>
    </row>
    <row r="82" spans="1:8" x14ac:dyDescent="0.4">
      <c r="A82" s="24"/>
      <c r="B82" s="26" t="s">
        <v>52</v>
      </c>
      <c r="C82" s="38"/>
      <c r="D82" s="37">
        <v>5000</v>
      </c>
      <c r="E82" s="52"/>
      <c r="F82" s="37">
        <v>0</v>
      </c>
      <c r="G82" s="57">
        <f t="shared" si="11"/>
        <v>-5000</v>
      </c>
      <c r="H82" s="10"/>
    </row>
    <row r="83" spans="1:8" x14ac:dyDescent="0.4">
      <c r="A83" s="24"/>
      <c r="B83" s="26" t="s">
        <v>53</v>
      </c>
      <c r="C83" s="38"/>
      <c r="D83" s="37">
        <v>1000</v>
      </c>
      <c r="E83" s="52"/>
      <c r="F83" s="37">
        <v>0</v>
      </c>
      <c r="G83" s="57">
        <f t="shared" si="11"/>
        <v>-1000</v>
      </c>
      <c r="H83" s="10"/>
    </row>
    <row r="84" spans="1:8" x14ac:dyDescent="0.4">
      <c r="A84" s="24"/>
      <c r="B84" s="26" t="s">
        <v>34</v>
      </c>
      <c r="C84" s="38"/>
      <c r="D84" s="37">
        <v>10000</v>
      </c>
      <c r="E84" s="52"/>
      <c r="F84" s="37">
        <v>4807</v>
      </c>
      <c r="G84" s="57">
        <f t="shared" si="11"/>
        <v>-5193</v>
      </c>
      <c r="H84" s="10"/>
    </row>
    <row r="85" spans="1:8" x14ac:dyDescent="0.4">
      <c r="A85" s="24"/>
      <c r="B85" s="27" t="s">
        <v>54</v>
      </c>
      <c r="C85" s="38"/>
      <c r="D85" s="37">
        <v>50000</v>
      </c>
      <c r="E85" s="52"/>
      <c r="F85" s="37">
        <v>0</v>
      </c>
      <c r="G85" s="57">
        <f t="shared" si="11"/>
        <v>-50000</v>
      </c>
      <c r="H85" s="65"/>
    </row>
    <row r="86" spans="1:8" ht="19.5" thickBot="1" x14ac:dyDescent="0.45">
      <c r="A86" s="115" t="s">
        <v>55</v>
      </c>
      <c r="B86" s="116"/>
      <c r="C86" s="73">
        <f>C65+C22</f>
        <v>2993630</v>
      </c>
      <c r="D86" s="74"/>
      <c r="E86" s="73">
        <f>E22+E65</f>
        <v>3018974</v>
      </c>
      <c r="F86" s="74"/>
      <c r="G86" s="63">
        <f>E86-C86</f>
        <v>25344</v>
      </c>
      <c r="H86" s="22"/>
    </row>
    <row r="87" spans="1:8" ht="19.5" thickBot="1" x14ac:dyDescent="0.45">
      <c r="A87" s="112" t="s">
        <v>56</v>
      </c>
      <c r="B87" s="113"/>
      <c r="C87" s="47"/>
      <c r="D87" s="64">
        <f>C4-C86</f>
        <v>-458622</v>
      </c>
      <c r="E87" s="47"/>
      <c r="F87" s="64">
        <f>E4-E86</f>
        <v>93900</v>
      </c>
      <c r="G87" s="63">
        <f>F87-D87</f>
        <v>552522</v>
      </c>
      <c r="H87" s="23"/>
    </row>
    <row r="88" spans="1:8" ht="19.5" thickBot="1" x14ac:dyDescent="0.45">
      <c r="A88" s="112" t="s">
        <v>57</v>
      </c>
      <c r="B88" s="113"/>
      <c r="C88" s="47"/>
      <c r="D88" s="64">
        <f>C20-C86</f>
        <v>910372</v>
      </c>
      <c r="E88" s="47"/>
      <c r="F88" s="64">
        <f>E20-E86</f>
        <v>1462894</v>
      </c>
      <c r="G88" s="63">
        <f>F88-D88</f>
        <v>552522</v>
      </c>
      <c r="H88" s="23"/>
    </row>
    <row r="89" spans="1:8" x14ac:dyDescent="0.4">
      <c r="A89" s="1"/>
      <c r="B89" s="1"/>
      <c r="C89" s="3"/>
      <c r="D89" s="3"/>
      <c r="E89" s="3"/>
      <c r="F89" s="3"/>
      <c r="G89" s="2"/>
      <c r="H89" s="4"/>
    </row>
    <row r="94" spans="1:8" x14ac:dyDescent="0.4">
      <c r="D94" s="35"/>
      <c r="F94" s="35"/>
    </row>
  </sheetData>
  <mergeCells count="50">
    <mergeCell ref="A2:G2"/>
    <mergeCell ref="A20:B20"/>
    <mergeCell ref="A88:B88"/>
    <mergeCell ref="A1:H1"/>
    <mergeCell ref="A86:B86"/>
    <mergeCell ref="A87:B87"/>
    <mergeCell ref="C22:D22"/>
    <mergeCell ref="C23:D23"/>
    <mergeCell ref="C37:D37"/>
    <mergeCell ref="C16:D16"/>
    <mergeCell ref="A8:B8"/>
    <mergeCell ref="C17:D17"/>
    <mergeCell ref="C14:D14"/>
    <mergeCell ref="C18:D18"/>
    <mergeCell ref="C86:D86"/>
    <mergeCell ref="C20:D20"/>
    <mergeCell ref="C39:D39"/>
    <mergeCell ref="C65:D65"/>
    <mergeCell ref="A3:B3"/>
    <mergeCell ref="C3:D3"/>
    <mergeCell ref="C4:D4"/>
    <mergeCell ref="C5:D5"/>
    <mergeCell ref="C8:D8"/>
    <mergeCell ref="A5:B5"/>
    <mergeCell ref="C51:D51"/>
    <mergeCell ref="C60:D60"/>
    <mergeCell ref="A21:B21"/>
    <mergeCell ref="A22:B22"/>
    <mergeCell ref="A65:B65"/>
    <mergeCell ref="A14:B14"/>
    <mergeCell ref="A16:B16"/>
    <mergeCell ref="A17:B17"/>
    <mergeCell ref="A18:B18"/>
    <mergeCell ref="E3:F3"/>
    <mergeCell ref="E4:F4"/>
    <mergeCell ref="E5:F5"/>
    <mergeCell ref="E8:F8"/>
    <mergeCell ref="E14:F14"/>
    <mergeCell ref="E16:F16"/>
    <mergeCell ref="E17:F17"/>
    <mergeCell ref="E18:F18"/>
    <mergeCell ref="E20:F20"/>
    <mergeCell ref="E22:F22"/>
    <mergeCell ref="E65:F65"/>
    <mergeCell ref="E86:F86"/>
    <mergeCell ref="E23:F23"/>
    <mergeCell ref="E37:F37"/>
    <mergeCell ref="E39:F39"/>
    <mergeCell ref="E51:F51"/>
    <mergeCell ref="E60:F60"/>
  </mergeCells>
  <phoneticPr fontId="1"/>
  <pageMargins left="0.59055118110236227" right="0.39370078740157483" top="0.39370078740157483" bottom="0.35433070866141736" header="0" footer="0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shokkakyo</dc:creator>
  <cp:lastModifiedBy>shokkakyo</cp:lastModifiedBy>
  <cp:lastPrinted>2023-04-18T00:59:59Z</cp:lastPrinted>
  <dcterms:created xsi:type="dcterms:W3CDTF">2020-04-14T01:50:49Z</dcterms:created>
  <dcterms:modified xsi:type="dcterms:W3CDTF">2023-04-18T01:06:36Z</dcterms:modified>
</cp:coreProperties>
</file>